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2"/>
  </bookViews>
  <sheets>
    <sheet name="Z 1" sheetId="1" r:id="rId1"/>
    <sheet name="Z 2 " sheetId="2" r:id="rId2"/>
    <sheet name="Z 3" sheetId="3" r:id="rId3"/>
  </sheets>
  <definedNames>
    <definedName name="_xlnm.Print_Area" localSheetId="0">'Z 1'!$A$2:$K$188</definedName>
    <definedName name="_xlnm.Print_Area" localSheetId="1">'Z 2 '!$A$1:$N$708</definedName>
    <definedName name="_xlnm.Print_Area" localSheetId="2">'Z 3'!$A$1:$L$172</definedName>
    <definedName name="_xlnm.Print_Titles" localSheetId="0">'Z 1'!$5:$7</definedName>
    <definedName name="_xlnm.Print_Titles" localSheetId="1">'Z 2 '!$3:$6</definedName>
    <definedName name="_xlnm.Print_Titles" localSheetId="2">'Z 3'!$7:$10</definedName>
  </definedNames>
  <calcPr fullCalcOnLoad="1"/>
</workbook>
</file>

<file path=xl/sharedStrings.xml><?xml version="1.0" encoding="utf-8"?>
<sst xmlns="http://schemas.openxmlformats.org/spreadsheetml/2006/main" count="2071" uniqueCount="594">
  <si>
    <t>PLAN DOCHODÓW BUDŻETU POWIATU NA ROK 2009</t>
  </si>
  <si>
    <t>6300</t>
  </si>
  <si>
    <t>630</t>
  </si>
  <si>
    <t>63003</t>
  </si>
  <si>
    <t>6639</t>
  </si>
  <si>
    <t>TURYSTYKA</t>
  </si>
  <si>
    <t>Zadania w zakresie upowszechniania turystyki</t>
  </si>
  <si>
    <t>Dotacje celowe przekazane dla samorządu województwa na inwestycje i zakupy inwestycyjne realizowane na podstawie porozumień z j.s.t.</t>
  </si>
  <si>
    <t>Ratownictwo medyczne</t>
  </si>
  <si>
    <t>6410</t>
  </si>
  <si>
    <t>dotacje celowe otrzymane z budżetu państwa na inwestycje z zakresu administracji rządowej oraz inne zadania zlecone ustawami realizowane przez powiat</t>
  </si>
  <si>
    <t>85141</t>
  </si>
  <si>
    <t>wydatki na zakupy inwestycyjne jednostek budżetowych</t>
  </si>
  <si>
    <t>Dotacje celowe przekazane gminie na zadania bieżące realizowane na podstawie porozumień między j.s.t.</t>
  </si>
  <si>
    <t>Zakup usług obejmujących tłumaczenia</t>
  </si>
  <si>
    <t>3000</t>
  </si>
  <si>
    <t>Wpłaty jednostek na fundusz celowy</t>
  </si>
  <si>
    <t>8010</t>
  </si>
  <si>
    <t>Rozliczenie z bankami związane z obsługą długu publicznego</t>
  </si>
  <si>
    <t xml:space="preserve">Dot.podmiot z budż. dla szkół niepub. </t>
  </si>
  <si>
    <t>Wydatki inwestycyjne jednostek budżetowych</t>
  </si>
  <si>
    <t>80148</t>
  </si>
  <si>
    <t>3050</t>
  </si>
  <si>
    <t>Zasądzone renty</t>
  </si>
  <si>
    <t>4248</t>
  </si>
  <si>
    <t>4758</t>
  </si>
  <si>
    <t>4378</t>
  </si>
  <si>
    <t>85395</t>
  </si>
  <si>
    <t>85446</t>
  </si>
  <si>
    <t>4217</t>
  </si>
  <si>
    <t>4307</t>
  </si>
  <si>
    <t>3. Subwencje</t>
  </si>
  <si>
    <t>0590</t>
  </si>
  <si>
    <t>wpływy z opłat za koncesje i licencje</t>
  </si>
  <si>
    <t>2700</t>
  </si>
  <si>
    <t xml:space="preserve">wpływy z tytułu pomocy finansowej udzielanej między j.s.t.na dofinansowanie własnych zadań inwestycyjnych </t>
  </si>
  <si>
    <t>Stołówki szkolne</t>
  </si>
  <si>
    <t>dotacje celowe otrzymane z budżetu państwa na realizację bieżących zadań własnych powiatu</t>
  </si>
  <si>
    <t>12.</t>
  </si>
  <si>
    <t>2008</t>
  </si>
  <si>
    <t>dotacje rozwojowe oraz środki na finansowanie Wspólnej Polityki Rolnej</t>
  </si>
  <si>
    <t>2707</t>
  </si>
  <si>
    <t>75421</t>
  </si>
  <si>
    <t>Zarządzanie kryzysowe</t>
  </si>
  <si>
    <t>3030</t>
  </si>
  <si>
    <t>4010</t>
  </si>
  <si>
    <t>Wynagrodzenia osobowe pracowników</t>
  </si>
  <si>
    <t>4020</t>
  </si>
  <si>
    <t>Wynagr. osobowe członków korpusu służby cywilnej</t>
  </si>
  <si>
    <t>4040</t>
  </si>
  <si>
    <t>Dodatkowe wynagr.roczne</t>
  </si>
  <si>
    <t>4120</t>
  </si>
  <si>
    <t>Składki na F.Pracy</t>
  </si>
  <si>
    <t>4210</t>
  </si>
  <si>
    <t>Zakup materiałów i wyposażenia</t>
  </si>
  <si>
    <t>4260</t>
  </si>
  <si>
    <t>zakup energii</t>
  </si>
  <si>
    <t>4270</t>
  </si>
  <si>
    <t>4300</t>
  </si>
  <si>
    <t>zakup usług pozostałych</t>
  </si>
  <si>
    <t>4410</t>
  </si>
  <si>
    <t>Podróże służbowe krajowe</t>
  </si>
  <si>
    <t>4430</t>
  </si>
  <si>
    <t>Różne opłaty i składki</t>
  </si>
  <si>
    <t>4440</t>
  </si>
  <si>
    <t>Odpis na ZFŚS</t>
  </si>
  <si>
    <t>01005</t>
  </si>
  <si>
    <t>020</t>
  </si>
  <si>
    <t>LEŚNICTWO</t>
  </si>
  <si>
    <t>02002</t>
  </si>
  <si>
    <t>Nadzór nad gospodarką leśną</t>
  </si>
  <si>
    <t>600</t>
  </si>
  <si>
    <t>TRANSPORT I ŁĄCZNOŚĆ</t>
  </si>
  <si>
    <t>60014</t>
  </si>
  <si>
    <t>Drogi publicz.powiatowe</t>
  </si>
  <si>
    <t>4110</t>
  </si>
  <si>
    <t>Składki na ubez.społeczne</t>
  </si>
  <si>
    <t>podatek doch.od osób prawnych</t>
  </si>
  <si>
    <t>zakup materiałów i wyposażenia</t>
  </si>
  <si>
    <t>4480</t>
  </si>
  <si>
    <t>Podatek od nieruchomości</t>
  </si>
  <si>
    <t>6050</t>
  </si>
  <si>
    <t>6060</t>
  </si>
  <si>
    <t>700</t>
  </si>
  <si>
    <t>70005</t>
  </si>
  <si>
    <t>Gospodarka gruntami i nieruchomościami</t>
  </si>
  <si>
    <t>710</t>
  </si>
  <si>
    <t>DZIAŁALNOŚĆ USŁUGOWA</t>
  </si>
  <si>
    <t>71013</t>
  </si>
  <si>
    <t>Prace geodezyjne i kartograficzne (nieinwestycyjne)</t>
  </si>
  <si>
    <t>71014</t>
  </si>
  <si>
    <t>Opracowania geodezyjne i kartograficzne</t>
  </si>
  <si>
    <t>71015</t>
  </si>
  <si>
    <t>Nadzór budowlany</t>
  </si>
  <si>
    <t xml:space="preserve">4110 </t>
  </si>
  <si>
    <t>750</t>
  </si>
  <si>
    <t>ADMINISTRACJA PUBLICZNA</t>
  </si>
  <si>
    <t>75011</t>
  </si>
  <si>
    <t>Urzędy wojewódzkie</t>
  </si>
  <si>
    <t>Składki na ubezp. Społeczne</t>
  </si>
  <si>
    <t>2310</t>
  </si>
  <si>
    <t>75019</t>
  </si>
  <si>
    <t>Rady powiatów</t>
  </si>
  <si>
    <t>Różne wydatki na rzecz os.fiz.</t>
  </si>
  <si>
    <t>75020</t>
  </si>
  <si>
    <t>Starostwa powiatowe</t>
  </si>
  <si>
    <t>75045</t>
  </si>
  <si>
    <t>Komisje poborowe</t>
  </si>
  <si>
    <t>Składki na ubezp.społeczne</t>
  </si>
  <si>
    <t>75095</t>
  </si>
  <si>
    <t>Pozostała działalność</t>
  </si>
  <si>
    <t>754</t>
  </si>
  <si>
    <t>BEZPIECZEŃSTWO PUBLICZNE I OCHRONA PRZECIWPOŻAROWA</t>
  </si>
  <si>
    <t>4500</t>
  </si>
  <si>
    <t>4280</t>
  </si>
  <si>
    <t>Zakup usług zdrowotnych</t>
  </si>
  <si>
    <t>Pozostałe podatki na rzecz j.s.t.</t>
  </si>
  <si>
    <t>Pozostałe podatki na rzecz jst</t>
  </si>
  <si>
    <t>4050</t>
  </si>
  <si>
    <t xml:space="preserve">Uposaż.żołnierzy zawodowych   i nadterminow. oraz funkcjonar. </t>
  </si>
  <si>
    <t>4060</t>
  </si>
  <si>
    <t>Pozostałe należności funkcjon.</t>
  </si>
  <si>
    <t>4070</t>
  </si>
  <si>
    <t>Nagrody roczne funkcjonariuszy</t>
  </si>
  <si>
    <t>4220</t>
  </si>
  <si>
    <t>4250</t>
  </si>
  <si>
    <t>Zakup sprzętu i uzbrojenia</t>
  </si>
  <si>
    <t>Zakup energii</t>
  </si>
  <si>
    <t>Zakup usług remontowych</t>
  </si>
  <si>
    <t>Zakup usług pozostałych</t>
  </si>
  <si>
    <t>75411</t>
  </si>
  <si>
    <t>Komendy Powiatowe Państ. Straży Pożarnej</t>
  </si>
  <si>
    <t>4520</t>
  </si>
  <si>
    <t>Opłaty na rzecz jst.</t>
  </si>
  <si>
    <t>852</t>
  </si>
  <si>
    <t>Pomoc społeczna</t>
  </si>
  <si>
    <t>85201</t>
  </si>
  <si>
    <t>85202</t>
  </si>
  <si>
    <t>85218</t>
  </si>
  <si>
    <t>Pozostałe zadania w zakresie polityki społecznej</t>
  </si>
  <si>
    <t>85295</t>
  </si>
  <si>
    <t>POMOC SPOŁECZNA</t>
  </si>
  <si>
    <t>85204</t>
  </si>
  <si>
    <t>757</t>
  </si>
  <si>
    <t>75702</t>
  </si>
  <si>
    <t>Obsługa papierów wart., kredytów i pożyczek j.s.t.</t>
  </si>
  <si>
    <t>8070</t>
  </si>
  <si>
    <t>758</t>
  </si>
  <si>
    <t>RÓŻNE ROZLICZENIA</t>
  </si>
  <si>
    <t>75818</t>
  </si>
  <si>
    <t>Rezerwy ogólne i celowe</t>
  </si>
  <si>
    <t>4810</t>
  </si>
  <si>
    <t>Rezerwa celowa oświatowa</t>
  </si>
  <si>
    <t>801</t>
  </si>
  <si>
    <t>OŚWIATA I WYCHOWANIE</t>
  </si>
  <si>
    <t>80102</t>
  </si>
  <si>
    <t>Szkoły podstawowe specjalne</t>
  </si>
  <si>
    <t>Zakup mater. i wyposażenia</t>
  </si>
  <si>
    <t>4240</t>
  </si>
  <si>
    <t>Wydatki rzeczowe</t>
  </si>
  <si>
    <t>2540</t>
  </si>
  <si>
    <t>80111</t>
  </si>
  <si>
    <t>Gimnazja specjalne</t>
  </si>
  <si>
    <t>zakup materiałów i wyposaż.</t>
  </si>
  <si>
    <t>80120</t>
  </si>
  <si>
    <t>Licea Ogólnokształcące</t>
  </si>
  <si>
    <t>Nagr.i wyd.nie zal.do wynagr.</t>
  </si>
  <si>
    <t>4140</t>
  </si>
  <si>
    <t>Wydatki na obsługę długu</t>
  </si>
  <si>
    <t>Pochodne od wynagrodzeń</t>
  </si>
  <si>
    <t>Wynagrodzenia</t>
  </si>
  <si>
    <t>80130</t>
  </si>
  <si>
    <t>Szkoły zawodowe</t>
  </si>
  <si>
    <t>Nagr.i wydat.nie zalicz.do wynagr.</t>
  </si>
  <si>
    <t xml:space="preserve">Dot.podmiot z budż. dla szkół niepub.  </t>
  </si>
  <si>
    <t>2110</t>
  </si>
  <si>
    <t>różne opłaty i składki</t>
  </si>
  <si>
    <t>80134</t>
  </si>
  <si>
    <t>Szkoły zawodowe specjalne</t>
  </si>
  <si>
    <t>2320</t>
  </si>
  <si>
    <t>Uposaż.żołn. zawod. i nadtermin.oraz funkcjonar.</t>
  </si>
  <si>
    <t>Dotacje ogółem</t>
  </si>
  <si>
    <t>Koszty postępowania sądowego i prokuratorskiego</t>
  </si>
  <si>
    <t xml:space="preserve">wpływy z tytułu pomocy finans. udzielanej między j.s.t. na dofinans. własnych zadań inwestycyjnych </t>
  </si>
  <si>
    <t>wpływy z tytułu pomocy finans. udzielanej między j.s.t. na dofinansowanie własnych zakupów inwestycyjnych</t>
  </si>
  <si>
    <t>Zakup usłu remontowych</t>
  </si>
  <si>
    <t>80146</t>
  </si>
  <si>
    <t>Placówki dokształcania i doskonalenia nauczycieli</t>
  </si>
  <si>
    <t>80195</t>
  </si>
  <si>
    <t>851</t>
  </si>
  <si>
    <t>OCHRONA ZDROWIA</t>
  </si>
  <si>
    <t>85111</t>
  </si>
  <si>
    <t>Szpitale ogólne</t>
  </si>
  <si>
    <t>85156</t>
  </si>
  <si>
    <t>skł. na ubezp. zdrow.osób nie obj. obow.ubezp.zdrow.</t>
  </si>
  <si>
    <t>6208</t>
  </si>
  <si>
    <t>Wydatki  inwestycyjne  jednostek  budżetowych</t>
  </si>
  <si>
    <t>dotacje otrzymane z funduszy celowych na finansowanie lub dofinansowanioe kosztów realizacji inwestycji jednostek sektora finansów publicznych</t>
  </si>
  <si>
    <t>środki otrzymane od pozostałych jednostek zaliczanych do sektora finansów publicznych na realizację zadań bieżących</t>
  </si>
  <si>
    <t>4. Dochody własne i środki z innych źródeł</t>
  </si>
  <si>
    <t>Obrona narodowa</t>
  </si>
  <si>
    <t>4130</t>
  </si>
  <si>
    <t>4390</t>
  </si>
  <si>
    <t>Zakup usług obejmujących wykonanie ekspertyz, analiz i opinii</t>
  </si>
  <si>
    <t>Składki na ubezp.zdrow.</t>
  </si>
  <si>
    <t>853</t>
  </si>
  <si>
    <t>Plac. opiekuń - wychowaw.</t>
  </si>
  <si>
    <t>3110</t>
  </si>
  <si>
    <t>Świadczenia społeczne</t>
  </si>
  <si>
    <t>zakup środków żywności</t>
  </si>
  <si>
    <t>zakup pom.nauk.dydakt.książek</t>
  </si>
  <si>
    <t>Domy Pomocy Społecznej</t>
  </si>
  <si>
    <t>4230</t>
  </si>
  <si>
    <t>zakup leków i mater.medycz.</t>
  </si>
  <si>
    <t xml:space="preserve">Rodziny zastępcze </t>
  </si>
  <si>
    <t>Odsetki za nieterminowe wpłaty</t>
  </si>
  <si>
    <t>Składki na ubezpieczenie zdrowotne</t>
  </si>
  <si>
    <t>Powiatowe Centrum Pomocy Rodzinie</t>
  </si>
  <si>
    <t>85324</t>
  </si>
  <si>
    <t>Kwalifikacja wojskowa</t>
  </si>
  <si>
    <t>Składki na ubezp. społeczne</t>
  </si>
  <si>
    <t>4018</t>
  </si>
  <si>
    <t>4118</t>
  </si>
  <si>
    <t>4128</t>
  </si>
  <si>
    <t>85203</t>
  </si>
  <si>
    <t>85311</t>
  </si>
  <si>
    <t xml:space="preserve">Odsetki  od kraj. poż. i kredyt. </t>
  </si>
  <si>
    <t>Zakup materiałów i wyposaż.</t>
  </si>
  <si>
    <t>Wpłaty na PFRON</t>
  </si>
  <si>
    <t>Zakup pomocy dydakt.i książek</t>
  </si>
  <si>
    <t>4370</t>
  </si>
  <si>
    <t>4700</t>
  </si>
  <si>
    <t>4740</t>
  </si>
  <si>
    <t>4750</t>
  </si>
  <si>
    <t>Zakup usług telefonii stacjonarnej</t>
  </si>
  <si>
    <t>Szkolenia prac.niebędących czł.sł.cywilnej</t>
  </si>
  <si>
    <t>Zakup materiałów papierniczych</t>
  </si>
  <si>
    <t>Zakup akcesoriów komputerowych</t>
  </si>
  <si>
    <t>4360</t>
  </si>
  <si>
    <t>4380</t>
  </si>
  <si>
    <t>Zakup usług telefonii komórkowej</t>
  </si>
  <si>
    <t>Zakup uslug obejmujących tłumaczenia</t>
  </si>
  <si>
    <t>4510</t>
  </si>
  <si>
    <t>Opłaty na rzecz budżetu państwa</t>
  </si>
  <si>
    <t>4400</t>
  </si>
  <si>
    <t>Opłaty czynszowe za pomieszcz.biurowe</t>
  </si>
  <si>
    <t>Pozostałe podatki na rzecz budżetów j.s.t.</t>
  </si>
  <si>
    <t>Opłaty na rzecz budżetów jst.</t>
  </si>
  <si>
    <t>4748</t>
  </si>
  <si>
    <t>85333</t>
  </si>
  <si>
    <t>Powiatowe Urzędy Pracy</t>
  </si>
  <si>
    <t>2820</t>
  </si>
  <si>
    <t>854</t>
  </si>
  <si>
    <t>EDUKACYJNA OPIEKA WYCHOWAWCZA</t>
  </si>
  <si>
    <t>85403</t>
  </si>
  <si>
    <t>Specjalne ośrodki szkolno - wychowawcze</t>
  </si>
  <si>
    <t>4590</t>
  </si>
  <si>
    <t>85406</t>
  </si>
  <si>
    <t>Poradnie Psychol- Pedagog.</t>
  </si>
  <si>
    <t>85410</t>
  </si>
  <si>
    <t>Internaty i bursy szkolne</t>
  </si>
  <si>
    <t>85415</t>
  </si>
  <si>
    <t>Pomoc material. dla uczniów</t>
  </si>
  <si>
    <t>85417</t>
  </si>
  <si>
    <t>Szkolne schroniska młodz.</t>
  </si>
  <si>
    <t>85495</t>
  </si>
  <si>
    <t>921</t>
  </si>
  <si>
    <t>92116</t>
  </si>
  <si>
    <t>Biblioteki</t>
  </si>
  <si>
    <t>dot. cel. przek. gminie na zad. bież real. na podst.poroz.j.s.t.</t>
  </si>
  <si>
    <t>92195</t>
  </si>
  <si>
    <t>926</t>
  </si>
  <si>
    <t>KULTURA FIZYCZNA I SPORT</t>
  </si>
  <si>
    <t>92695</t>
  </si>
  <si>
    <t>Ogółem</t>
  </si>
  <si>
    <t>z tego:</t>
  </si>
  <si>
    <t>0870</t>
  </si>
  <si>
    <t>wpływy ze sprzedaży skł.majątk.</t>
  </si>
  <si>
    <t>Wydatki       z tytułu poręczeń     i gwarancji</t>
  </si>
  <si>
    <t>6058</t>
  </si>
  <si>
    <t>75075</t>
  </si>
  <si>
    <t>Promocja jednostek samorządu terytorialnego</t>
  </si>
  <si>
    <t>4178</t>
  </si>
  <si>
    <t>4218</t>
  </si>
  <si>
    <t>4308</t>
  </si>
  <si>
    <t>4219</t>
  </si>
  <si>
    <t>85154</t>
  </si>
  <si>
    <t xml:space="preserve">Przeciwdziałanie alkoholizmowi </t>
  </si>
  <si>
    <t>85220</t>
  </si>
  <si>
    <t>Wynagrodzenia osobowe prac.</t>
  </si>
  <si>
    <t>Jednostki specjalistycznego poradnictwa, mieszkania chronione i ośrodki interwencji kryzysowej</t>
  </si>
  <si>
    <t>Nagr.i wyd.nie zal.do wynagrodzeń</t>
  </si>
  <si>
    <t>Stypendia  dla uczniów</t>
  </si>
  <si>
    <t>wpływy od rodziców z tyt. odpłatności za utrzymanie dzieci</t>
  </si>
  <si>
    <t>0680</t>
  </si>
  <si>
    <t>wpływy od rodziców z tyt.odpłatności z utrzym.dzieci</t>
  </si>
  <si>
    <t>Klasyfikacja</t>
  </si>
  <si>
    <t>Nazwa</t>
  </si>
  <si>
    <t xml:space="preserve">Dochody do przekazania do budżetu państwa                            </t>
  </si>
  <si>
    <t>Dział</t>
  </si>
  <si>
    <t>Rozdział</t>
  </si>
  <si>
    <t>I</t>
  </si>
  <si>
    <t>DOCHODY SKARBU PAŃSTWA</t>
  </si>
  <si>
    <t>II</t>
  </si>
  <si>
    <t>DOCHODY I WYDATKI ZWIĄZANE Z REALIZACJĄ ZADAŃ ZLECONYCH</t>
  </si>
  <si>
    <t>211</t>
  </si>
  <si>
    <t>6260</t>
  </si>
  <si>
    <t>dotacje otrzymane z funduszy celowych na realizację zadań bieżących jednostek sektora finansów publicznych</t>
  </si>
  <si>
    <t>dotacje celowe przekazane gminie na zadania bieżące realizowane na podstawie porozumień między j.s.t.</t>
  </si>
  <si>
    <t>3118</t>
  </si>
  <si>
    <t>Prace geodezyjno - urządzeniowe na potrzeby rolnictwa</t>
  </si>
  <si>
    <t>Koszty postępow.sąd.i prokurat.</t>
  </si>
  <si>
    <t>Dokształcanie i doskonalenie nauczycieli</t>
  </si>
  <si>
    <t>Przedszkola specjalne</t>
  </si>
  <si>
    <t>80105</t>
  </si>
  <si>
    <t>Inspekcja weterynaryjna</t>
  </si>
  <si>
    <t>Dodatkowe wynagr. roczne</t>
  </si>
  <si>
    <t xml:space="preserve">Składki na ubezp. społeczne </t>
  </si>
  <si>
    <t>L.p.</t>
  </si>
  <si>
    <t>Dotacje</t>
  </si>
  <si>
    <t>Wydatki ogółem</t>
  </si>
  <si>
    <t>Różne wydatki na rzecz osób fiz.</t>
  </si>
  <si>
    <t>Dodatkowe wynagrodzenie roczne</t>
  </si>
  <si>
    <t>Pozostałe należn. funkcjonar.</t>
  </si>
  <si>
    <t xml:space="preserve">Składki na ubezp.społeczne </t>
  </si>
  <si>
    <t>Komendy Powiatowe Państwowej Straży Pożarnej</t>
  </si>
  <si>
    <t>Wynagr.osobow.korpusu służby cywilnej</t>
  </si>
  <si>
    <t>Opłaty na rzecz jst</t>
  </si>
  <si>
    <t>Składki na ubezp.zdr.os.nie obj.obow.ubezp.</t>
  </si>
  <si>
    <t>RAZEM:</t>
  </si>
  <si>
    <t>Placówki opiekuńczo - wychowawcze</t>
  </si>
  <si>
    <t>Rodziny zastępcze</t>
  </si>
  <si>
    <t>w tym:</t>
  </si>
  <si>
    <t>1.</t>
  </si>
  <si>
    <t>2.</t>
  </si>
  <si>
    <t>3.</t>
  </si>
  <si>
    <t>4.</t>
  </si>
  <si>
    <t>5.</t>
  </si>
  <si>
    <t>Pow.Centra Pomocy Rodzinie</t>
  </si>
  <si>
    <t>subwencje ogólne z udżetu państwa</t>
  </si>
  <si>
    <t>subwencje ogólne z budżetu państwa</t>
  </si>
  <si>
    <t>subwencja ogólna z budżetu państwa</t>
  </si>
  <si>
    <t>8.</t>
  </si>
  <si>
    <t>6.</t>
  </si>
  <si>
    <t>7.</t>
  </si>
  <si>
    <t>Usługi internetowe</t>
  </si>
  <si>
    <t>3070</t>
  </si>
  <si>
    <t>Zalącznik nr 1 do Uchwały Zarządu Powiatu w Olecku Nr  178/ 09 z dnia  30 grudnia 2009 r.</t>
  </si>
  <si>
    <t>Załącznik nr 2 do Uchwały Zarządu Powiatu w Olecku  Nr 178/ 09  z dnia  30  grudnia  2009 r.</t>
  </si>
  <si>
    <t>Załącznik nr 3 do Uchwały Zarządu Powiatu w Olecku Nr 178/ 09 z dnia  30 grudnia 2009 r.</t>
  </si>
  <si>
    <t>Wydatki osob.nie zal.do wynagr.</t>
  </si>
  <si>
    <t>4180</t>
  </si>
  <si>
    <t>Równoważniki i ekwiwalenty</t>
  </si>
  <si>
    <t>Dotacje celowe przekazane dla powiatu na zadania bieżące</t>
  </si>
  <si>
    <t>Opłaty na rzecz j.s.t.</t>
  </si>
  <si>
    <t>75018</t>
  </si>
  <si>
    <t>6059</t>
  </si>
  <si>
    <t>Koszty postępow. sądow. i prok.</t>
  </si>
  <si>
    <t>2829</t>
  </si>
  <si>
    <t>4358</t>
  </si>
  <si>
    <t>4359</t>
  </si>
  <si>
    <t>4418</t>
  </si>
  <si>
    <t>4419</t>
  </si>
  <si>
    <t>Wyn.osob. korpusu sł.cywilnej</t>
  </si>
  <si>
    <t>Dotacje celowe przek.powiatowi</t>
  </si>
  <si>
    <t>Dot. cel.przekazane powiatowi</t>
  </si>
  <si>
    <t>Stypendia różne</t>
  </si>
  <si>
    <t>pochodne od wynagrodzeń</t>
  </si>
  <si>
    <t>świadczenia społeczne</t>
  </si>
  <si>
    <t>2009</t>
  </si>
  <si>
    <t>Prace geodezyjno-urządz. na potrzeby rolnictwa</t>
  </si>
  <si>
    <t>10.</t>
  </si>
  <si>
    <t>9.</t>
  </si>
  <si>
    <t>Nazwa działu, rozdziału</t>
  </si>
  <si>
    <t>Rolnictwo i łowiectwo</t>
  </si>
  <si>
    <t>a)</t>
  </si>
  <si>
    <t xml:space="preserve">Urzędy wojewódzkie                                 </t>
  </si>
  <si>
    <t>pozostałe odsetki</t>
  </si>
  <si>
    <t>b)</t>
  </si>
  <si>
    <t>01095</t>
  </si>
  <si>
    <t>wpływy z różnych opłat</t>
  </si>
  <si>
    <t>Transport i Łączność</t>
  </si>
  <si>
    <t>dochody z najmu i dzierżawy składników majątkowych</t>
  </si>
  <si>
    <t>wpływy z usług</t>
  </si>
  <si>
    <t>Gospodarka mieszkaniowa oraz niemat.usł.komun.</t>
  </si>
  <si>
    <t>Gospodarka gruntami i nieruchomościami.</t>
  </si>
  <si>
    <t>OBSŁUGA DŁUGU PUBL.</t>
  </si>
  <si>
    <t>dotacje celowe z zakresu administracji rządowej</t>
  </si>
  <si>
    <t>część oświatowa subw. ogólnej dla jst</t>
  </si>
  <si>
    <t>13.</t>
  </si>
  <si>
    <t>dotacje celowe na zadania z zakresu administracji rządowej</t>
  </si>
  <si>
    <t>14.</t>
  </si>
  <si>
    <t>dotacje cel. na zad. własne powiatu</t>
  </si>
  <si>
    <t>2130</t>
  </si>
  <si>
    <t xml:space="preserve">dotacje celowe otrzymane z powiatów na zadania bieżące </t>
  </si>
  <si>
    <t>dotacje celowe na zad. własne powiatu</t>
  </si>
  <si>
    <t>Ośrodki wsparcia</t>
  </si>
  <si>
    <t>g)</t>
  </si>
  <si>
    <t>15.</t>
  </si>
  <si>
    <t>Administracja publiczna</t>
  </si>
  <si>
    <t>Starostwa Powiatowe</t>
  </si>
  <si>
    <t>wpływy z opłaty komunikacyjnej</t>
  </si>
  <si>
    <t>wpływy z różnych dochodów</t>
  </si>
  <si>
    <t>Bezpieczeństwo publiczne i ochrona przeciwpożarowa</t>
  </si>
  <si>
    <t>756</t>
  </si>
  <si>
    <t>75622</t>
  </si>
  <si>
    <t>Różne rozliczenia</t>
  </si>
  <si>
    <t>Różne rozliczenia finansowe</t>
  </si>
  <si>
    <t>Oświata i wychowanie</t>
  </si>
  <si>
    <t>c)</t>
  </si>
  <si>
    <t>Ochrona zdrowia</t>
  </si>
  <si>
    <t>d)</t>
  </si>
  <si>
    <t>e)</t>
  </si>
  <si>
    <t>PFRON</t>
  </si>
  <si>
    <t>Edukacyjna opieka wychowawcza</t>
  </si>
  <si>
    <t>Leśnictwo</t>
  </si>
  <si>
    <t>Działalność usługowa</t>
  </si>
  <si>
    <t>Skł.na ubezp.zdrow.dla os.nie obj.obow.ubezp.</t>
  </si>
  <si>
    <t>01008</t>
  </si>
  <si>
    <t>2350</t>
  </si>
  <si>
    <t>Melioracje wodne</t>
  </si>
  <si>
    <t>f)</t>
  </si>
  <si>
    <t>część wyrównawcza subwencji ogólnej dla powiatów</t>
  </si>
  <si>
    <t>DOCHODY OGÓŁEM</t>
  </si>
  <si>
    <t>1. Dotacje celowe</t>
  </si>
  <si>
    <t>Nagrody i wyd.nie zal.do wynagr.</t>
  </si>
  <si>
    <t>4170</t>
  </si>
  <si>
    <t>Wynagrodzenia bezosobowe</t>
  </si>
  <si>
    <t>4350</t>
  </si>
  <si>
    <t>Opłaty za usługi internetowe</t>
  </si>
  <si>
    <t>Wyszczególnienie</t>
  </si>
  <si>
    <t>Wydatki bieżące</t>
  </si>
  <si>
    <t>3250</t>
  </si>
  <si>
    <t>4610</t>
  </si>
  <si>
    <t>Gospodarka leśna</t>
  </si>
  <si>
    <t>02001</t>
  </si>
  <si>
    <t>0920</t>
  </si>
  <si>
    <t>0690</t>
  </si>
  <si>
    <t>0750</t>
  </si>
  <si>
    <t>0830</t>
  </si>
  <si>
    <t>0970</t>
  </si>
  <si>
    <t>0420</t>
  </si>
  <si>
    <t>0010</t>
  </si>
  <si>
    <t>0020</t>
  </si>
  <si>
    <t>2460</t>
  </si>
  <si>
    <t>2920</t>
  </si>
  <si>
    <t>- na zadania własne (§ 2130 i § 6430)</t>
  </si>
  <si>
    <t>Nagr.i wyd.nie zal.do wynagr</t>
  </si>
  <si>
    <t xml:space="preserve"> </t>
  </si>
  <si>
    <t xml:space="preserve">- w ramach porozumień (umów) z j.s.t </t>
  </si>
  <si>
    <t>Udziały powiatu w podatkach stanow.dochód budżetu państwa</t>
  </si>
  <si>
    <t>podatek doch.od osób fizyczn.</t>
  </si>
  <si>
    <t>Dochody od osób prawnych,  fizycznych i  innych jedn.nie posiad.osobow.prawnej</t>
  </si>
  <si>
    <t>Wpływy z innych opłat stanowiących dochody jednostek samorządu terytorialnego na podstawie ustaw</t>
  </si>
  <si>
    <t>75618</t>
  </si>
  <si>
    <t>Poradnie psychologiczno-pedagogiczne</t>
  </si>
  <si>
    <t>Wydatki osob.nie zal. do wynagrodzeń</t>
  </si>
  <si>
    <t>Wydatki majątkowe</t>
  </si>
  <si>
    <t>środki na dofinansowanie własnych inwestycji powiatu, pozyskane z innych źródeł</t>
  </si>
  <si>
    <t>6065</t>
  </si>
  <si>
    <t>6066</t>
  </si>
  <si>
    <t>Wydatki na zakupy inwestycyjne jednostek budżetowych</t>
  </si>
  <si>
    <t>Urzędy marszałkowskie</t>
  </si>
  <si>
    <t>wydatki inwestycyjne jednostek budżetowych</t>
  </si>
  <si>
    <t>Wydatki na zakupy inwestycyjne</t>
  </si>
  <si>
    <t>Wynagr. osobowe pracowników</t>
  </si>
  <si>
    <t>Wynagr. os. czł. korp. sł. cywiln.</t>
  </si>
  <si>
    <t>4580</t>
  </si>
  <si>
    <t>kary i odszkod.na rzecz os.fiz.</t>
  </si>
  <si>
    <t xml:space="preserve">dochody z najmu i dzierżawy składników majątkowych </t>
  </si>
  <si>
    <t>11.</t>
  </si>
  <si>
    <t>80123</t>
  </si>
  <si>
    <t>Licea profilowane</t>
  </si>
  <si>
    <t>Drogi publiczne powiatowe</t>
  </si>
  <si>
    <t>4420</t>
  </si>
  <si>
    <t>Podróże służbowe zagraniczne</t>
  </si>
  <si>
    <t>Opracowania geodez. i kartogr.</t>
  </si>
  <si>
    <t>4950</t>
  </si>
  <si>
    <t>Różnice kursowe</t>
  </si>
  <si>
    <t>3240</t>
  </si>
  <si>
    <t>Dział, rozdz.</t>
  </si>
  <si>
    <t>§</t>
  </si>
  <si>
    <t>010</t>
  </si>
  <si>
    <t>część równoważąca subwencji ogólnej dla powiatów</t>
  </si>
  <si>
    <t>ROLNICTWO I ŁOWIECTWO</t>
  </si>
  <si>
    <t>01021</t>
  </si>
  <si>
    <t>3020</t>
  </si>
  <si>
    <t>bieżące</t>
  </si>
  <si>
    <t>majątkowe</t>
  </si>
  <si>
    <t>dotacje celowe otrzymane z gmin na zadania bieżące</t>
  </si>
  <si>
    <t>0470</t>
  </si>
  <si>
    <t>wpływy z opłat za zarząd nieruchomościami</t>
  </si>
  <si>
    <t xml:space="preserve">d) </t>
  </si>
  <si>
    <t>uzupełnienie subw. ogólnej dla jst</t>
  </si>
  <si>
    <t>środki na uzupełnienie dochodów powiatów</t>
  </si>
  <si>
    <t>2760</t>
  </si>
  <si>
    <t xml:space="preserve">                                     </t>
  </si>
  <si>
    <t>Szkolenie członków korpusu służby cywilnej</t>
  </si>
  <si>
    <t>4550</t>
  </si>
  <si>
    <t>Szkol. prac.niebędących czł.sł.cywilnej</t>
  </si>
  <si>
    <t>Zakup leków i mat.medycznych</t>
  </si>
  <si>
    <t>Zakup środków żywności</t>
  </si>
  <si>
    <t>dotacje celowe otrzymane z powiatu na zadania bieżące</t>
  </si>
  <si>
    <t>Dotacje celowe z budżetu na dofinansowanie zadań zleconych do realizacji stowarzyszeniom</t>
  </si>
  <si>
    <t>4115</t>
  </si>
  <si>
    <t>4116</t>
  </si>
  <si>
    <t>4125</t>
  </si>
  <si>
    <t>4126</t>
  </si>
  <si>
    <t>4175</t>
  </si>
  <si>
    <t>4176</t>
  </si>
  <si>
    <t>4215</t>
  </si>
  <si>
    <t>4216</t>
  </si>
  <si>
    <t>4305</t>
  </si>
  <si>
    <t>4306</t>
  </si>
  <si>
    <t>4425</t>
  </si>
  <si>
    <t>4426</t>
  </si>
  <si>
    <t>4435</t>
  </si>
  <si>
    <t>4436</t>
  </si>
  <si>
    <t>75405</t>
  </si>
  <si>
    <t>Komendy Powiatowe Policji</t>
  </si>
  <si>
    <t>6170</t>
  </si>
  <si>
    <t xml:space="preserve">Wpłaty jednostek na fundusz celowy na finansowanie zadań inwestycyjnych </t>
  </si>
  <si>
    <t>2110, 6410</t>
  </si>
  <si>
    <t>Dotacja celowa z budżetu na dofinasowanie zadań zleconych do realizacji stowarzyszeniom</t>
  </si>
  <si>
    <t>4385</t>
  </si>
  <si>
    <t>4386</t>
  </si>
  <si>
    <t>4755</t>
  </si>
  <si>
    <t>4756</t>
  </si>
  <si>
    <t>Dochody i wydatki związane z realizacją zadań z zakresu administracji rządowej i innych zadań zleconych odrębnymi ustawami w 2009 r.</t>
  </si>
  <si>
    <t>2710</t>
  </si>
  <si>
    <t>Dotacje celowe na pomoc fin.udzielaną między jst.na dofin.bieżących zadań własnych</t>
  </si>
  <si>
    <t xml:space="preserve">Wynagrodzenia bezosobowe </t>
  </si>
  <si>
    <t>Gospodarstwa pomocnicze</t>
  </si>
  <si>
    <t>4438</t>
  </si>
  <si>
    <t>4439</t>
  </si>
  <si>
    <t>Dotacja przedmiotowa z budżetu dla gospodarstwa pomocniczego</t>
  </si>
  <si>
    <t>4249</t>
  </si>
  <si>
    <t>4747</t>
  </si>
  <si>
    <t>4757</t>
  </si>
  <si>
    <t>GOSPODARKA MIESZKANIOWA ORAZ NIEMATERIALNE USŁUGI KOMUNALNE</t>
  </si>
  <si>
    <t>Dotacja celowa na pomoc finansową udzieloną między j.s.t. na dofinansowanie własnych zadań bieżących</t>
  </si>
  <si>
    <t>Dotacja celowa z budżetu na dofinansowanie zadań zleconych do realizacji stowarzyszeniom</t>
  </si>
  <si>
    <t>PLAN   WYDATKÓW   BUDŻETU   POWIATU   NA   ROK   2009</t>
  </si>
  <si>
    <t>Plan po zmianach</t>
  </si>
  <si>
    <t>zwiększenia</t>
  </si>
  <si>
    <t>zmniejszenia</t>
  </si>
  <si>
    <t>zmiany</t>
  </si>
  <si>
    <t>4160</t>
  </si>
  <si>
    <t>Pokrycie ujemnego wyniku finansowego i przejętych zobowiązań po likwidowanych i przekształcanych jednostek zaliczanych do sektora finansów publicznych</t>
  </si>
  <si>
    <t>KULTURA I OCHRONA DZIEDZICTWA NARODOWEGO</t>
  </si>
  <si>
    <t>2888</t>
  </si>
  <si>
    <t>2889</t>
  </si>
  <si>
    <t>2120</t>
  </si>
  <si>
    <t>- na zadania zlecone (§ 2110 i §  6410)</t>
  </si>
  <si>
    <t>- w ramach porozumień (umów) z administracją rządową (§ 2120)</t>
  </si>
  <si>
    <t>2329</t>
  </si>
  <si>
    <t>Dotacje celowe przekazane powiatowi na zadania bieżące realizowane na podstawie porozumień między j.s.t.</t>
  </si>
  <si>
    <t>3119</t>
  </si>
  <si>
    <t xml:space="preserve">dotacja celowa otrzymana przez jednostkę samorządu terytorialnego od innej jednostki samorządu terytorialnego będącej instytucją wdrażającą na zadania bieżące realizowane na podstawie porozumień </t>
  </si>
  <si>
    <t>80197</t>
  </si>
  <si>
    <t>2660</t>
  </si>
  <si>
    <t>środki z Funduszu Pracy otrzymane przez powiat z przeznaczeniem na finansowanie kosztów wynagrodzenia i składek na ubezpieczenie społeczne pracowników PUP</t>
  </si>
  <si>
    <t>- z funduszy celowych (§  2440 i § 6260)</t>
  </si>
  <si>
    <t xml:space="preserve"> Plan na 2009 rok</t>
  </si>
  <si>
    <t xml:space="preserve"> Plan  na 2009</t>
  </si>
  <si>
    <t>75212</t>
  </si>
  <si>
    <t>Pozostałe wydatki obronne</t>
  </si>
  <si>
    <t>752</t>
  </si>
  <si>
    <t>OBRONA  NARODOWA</t>
  </si>
  <si>
    <t>Rezerwa celowa na zarządzanie kryzysowe</t>
  </si>
  <si>
    <t>4019</t>
  </si>
  <si>
    <t>4119</t>
  </si>
  <si>
    <t>4129</t>
  </si>
  <si>
    <t>wpływy z tytułu pomocy finansowej udzielanej między jednostkami samorządu terytorialnego na dofinansowanie własnych zadań bieżących</t>
  </si>
  <si>
    <t>4179</t>
  </si>
  <si>
    <t>4288</t>
  </si>
  <si>
    <t>4289</t>
  </si>
  <si>
    <t>4309</t>
  </si>
  <si>
    <t>4379</t>
  </si>
  <si>
    <t>4408</t>
  </si>
  <si>
    <t>4409</t>
  </si>
  <si>
    <t>4749</t>
  </si>
  <si>
    <t>4759</t>
  </si>
  <si>
    <t>środki na dofinansowanie własnych zadań bieżących powiatów pozyskane z innych żródeł</t>
  </si>
  <si>
    <t>Rehabilitacja zawodowa i społeczna osób niepełnosprawnych</t>
  </si>
  <si>
    <t>Dotacja celowa na pomoc finansową udzielaną między jst na dofin.własnych zadań inwestycyjnych</t>
  </si>
  <si>
    <t>Szkolenia prac.nieb.czł.sł.cywilnej</t>
  </si>
  <si>
    <t>85195</t>
  </si>
  <si>
    <t>4048</t>
  </si>
  <si>
    <t>Obrona cywilna</t>
  </si>
  <si>
    <t>Obrona Cywilna</t>
  </si>
  <si>
    <t>75414</t>
  </si>
  <si>
    <t>Pozostałe opłaty i składki</t>
  </si>
  <si>
    <t>2. Dotacje ze źródeł zagranicznych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</si>
</sst>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  <numFmt numFmtId="173" formatCode="[$€-2]\ #,##0.00_);[Red]\([$€-2]\ #,##0.00\)"/>
  </numFmts>
  <fonts count="3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4"/>
      <name val="Arial CE"/>
      <family val="2"/>
    </font>
    <font>
      <b/>
      <sz val="10"/>
      <name val="Arial CE"/>
      <family val="2"/>
    </font>
    <font>
      <b/>
      <u val="single"/>
      <sz val="11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7"/>
      <name val="Arial CE"/>
      <family val="2"/>
    </font>
    <font>
      <sz val="7"/>
      <name val="Arial CE"/>
      <family val="2"/>
    </font>
    <font>
      <b/>
      <u val="single"/>
      <sz val="9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21" borderId="4" applyNumberFormat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" borderId="0" applyNumberFormat="0" applyBorder="0" applyAlignment="0" applyProtection="0"/>
  </cellStyleXfs>
  <cellXfs count="341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 wrapText="1"/>
    </xf>
    <xf numFmtId="0" fontId="9" fillId="0" borderId="10" xfId="0" applyFont="1" applyBorder="1" applyAlignment="1">
      <alignment horizontal="left"/>
    </xf>
    <xf numFmtId="49" fontId="9" fillId="0" borderId="10" xfId="0" applyNumberFormat="1" applyFont="1" applyBorder="1" applyAlignment="1">
      <alignment horizontal="left"/>
    </xf>
    <xf numFmtId="49" fontId="9" fillId="0" borderId="10" xfId="0" applyNumberFormat="1" applyFont="1" applyBorder="1" applyAlignment="1">
      <alignment wrapText="1"/>
    </xf>
    <xf numFmtId="49" fontId="9" fillId="0" borderId="10" xfId="0" applyNumberFormat="1" applyFont="1" applyBorder="1" applyAlignment="1">
      <alignment/>
    </xf>
    <xf numFmtId="0" fontId="0" fillId="0" borderId="0" xfId="0" applyAlignment="1" applyProtection="1">
      <alignment/>
      <protection/>
    </xf>
    <xf numFmtId="0" fontId="0" fillId="0" borderId="0" xfId="0" applyFill="1" applyAlignment="1">
      <alignment/>
    </xf>
    <xf numFmtId="0" fontId="4" fillId="24" borderId="0" xfId="0" applyFont="1" applyFill="1" applyAlignment="1">
      <alignment/>
    </xf>
    <xf numFmtId="0" fontId="0" fillId="24" borderId="0" xfId="0" applyFill="1" applyAlignment="1">
      <alignment/>
    </xf>
    <xf numFmtId="0" fontId="0" fillId="24" borderId="0" xfId="0" applyFill="1" applyBorder="1" applyAlignment="1">
      <alignment/>
    </xf>
    <xf numFmtId="0" fontId="4" fillId="4" borderId="10" xfId="0" applyFont="1" applyFill="1" applyBorder="1" applyAlignment="1">
      <alignment/>
    </xf>
    <xf numFmtId="0" fontId="9" fillId="0" borderId="10" xfId="0" applyFont="1" applyFill="1" applyBorder="1" applyAlignment="1">
      <alignment wrapText="1"/>
    </xf>
    <xf numFmtId="0" fontId="4" fillId="4" borderId="10" xfId="0" applyFont="1" applyFill="1" applyBorder="1" applyAlignment="1">
      <alignment wrapText="1"/>
    </xf>
    <xf numFmtId="0" fontId="9" fillId="0" borderId="10" xfId="0" applyFont="1" applyBorder="1" applyAlignment="1">
      <alignment wrapText="1"/>
    </xf>
    <xf numFmtId="0" fontId="6" fillId="4" borderId="10" xfId="0" applyFont="1" applyFill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 horizontal="left" wrapText="1"/>
    </xf>
    <xf numFmtId="49" fontId="6" fillId="4" borderId="10" xfId="0" applyNumberFormat="1" applyFont="1" applyFill="1" applyBorder="1" applyAlignment="1">
      <alignment horizontal="left" wrapText="1"/>
    </xf>
    <xf numFmtId="49" fontId="7" fillId="0" borderId="10" xfId="0" applyNumberFormat="1" applyFont="1" applyFill="1" applyBorder="1" applyAlignment="1">
      <alignment horizontal="left" wrapText="1"/>
    </xf>
    <xf numFmtId="49" fontId="7" fillId="4" borderId="10" xfId="0" applyNumberFormat="1" applyFont="1" applyFill="1" applyBorder="1" applyAlignment="1">
      <alignment horizontal="left" wrapText="1"/>
    </xf>
    <xf numFmtId="0" fontId="7" fillId="4" borderId="10" xfId="0" applyFont="1" applyFill="1" applyBorder="1" applyAlignment="1">
      <alignment horizontal="left" wrapText="1"/>
    </xf>
    <xf numFmtId="49" fontId="7" fillId="24" borderId="10" xfId="0" applyNumberFormat="1" applyFont="1" applyFill="1" applyBorder="1" applyAlignment="1">
      <alignment wrapText="1"/>
    </xf>
    <xf numFmtId="49" fontId="7" fillId="24" borderId="10" xfId="0" applyNumberFormat="1" applyFont="1" applyFill="1" applyBorder="1" applyAlignment="1">
      <alignment horizontal="left" wrapText="1"/>
    </xf>
    <xf numFmtId="0" fontId="6" fillId="4" borderId="10" xfId="0" applyFont="1" applyFill="1" applyBorder="1" applyAlignment="1">
      <alignment wrapText="1"/>
    </xf>
    <xf numFmtId="49" fontId="6" fillId="22" borderId="10" xfId="0" applyNumberFormat="1" applyFont="1" applyFill="1" applyBorder="1" applyAlignment="1">
      <alignment horizontal="left" wrapText="1"/>
    </xf>
    <xf numFmtId="0" fontId="7" fillId="22" borderId="12" xfId="0" applyFont="1" applyFill="1" applyBorder="1" applyAlignment="1">
      <alignment horizontal="right"/>
    </xf>
    <xf numFmtId="0" fontId="4" fillId="25" borderId="10" xfId="0" applyFont="1" applyFill="1" applyBorder="1" applyAlignment="1">
      <alignment/>
    </xf>
    <xf numFmtId="0" fontId="4" fillId="25" borderId="10" xfId="0" applyFont="1" applyFill="1" applyBorder="1" applyAlignment="1">
      <alignment wrapText="1"/>
    </xf>
    <xf numFmtId="0" fontId="9" fillId="0" borderId="10" xfId="0" applyFont="1" applyBorder="1" applyAlignment="1">
      <alignment/>
    </xf>
    <xf numFmtId="0" fontId="8" fillId="25" borderId="10" xfId="0" applyFont="1" applyFill="1" applyBorder="1" applyAlignment="1">
      <alignment wrapText="1"/>
    </xf>
    <xf numFmtId="0" fontId="9" fillId="24" borderId="10" xfId="0" applyFont="1" applyFill="1" applyBorder="1" applyAlignment="1">
      <alignment wrapText="1"/>
    </xf>
    <xf numFmtId="0" fontId="0" fillId="24" borderId="0" xfId="0" applyFill="1" applyAlignment="1">
      <alignment/>
    </xf>
    <xf numFmtId="0" fontId="8" fillId="25" borderId="10" xfId="0" applyFont="1" applyFill="1" applyBorder="1" applyAlignment="1">
      <alignment/>
    </xf>
    <xf numFmtId="3" fontId="9" fillId="0" borderId="10" xfId="0" applyNumberFormat="1" applyFont="1" applyBorder="1" applyAlignment="1">
      <alignment/>
    </xf>
    <xf numFmtId="3" fontId="9" fillId="0" borderId="13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3" fontId="8" fillId="0" borderId="13" xfId="0" applyNumberFormat="1" applyFont="1" applyBorder="1" applyAlignment="1">
      <alignment/>
    </xf>
    <xf numFmtId="0" fontId="8" fillId="0" borderId="10" xfId="0" applyFont="1" applyBorder="1" applyAlignment="1">
      <alignment horizontal="center"/>
    </xf>
    <xf numFmtId="49" fontId="8" fillId="24" borderId="12" xfId="0" applyNumberFormat="1" applyFont="1" applyFill="1" applyBorder="1" applyAlignment="1">
      <alignment horizontal="center"/>
    </xf>
    <xf numFmtId="49" fontId="8" fillId="25" borderId="12" xfId="0" applyNumberFormat="1" applyFont="1" applyFill="1" applyBorder="1" applyAlignment="1">
      <alignment horizontal="center"/>
    </xf>
    <xf numFmtId="49" fontId="8" fillId="25" borderId="10" xfId="0" applyNumberFormat="1" applyFont="1" applyFill="1" applyBorder="1" applyAlignment="1">
      <alignment horizontal="left"/>
    </xf>
    <xf numFmtId="49" fontId="9" fillId="0" borderId="12" xfId="0" applyNumberFormat="1" applyFont="1" applyBorder="1" applyAlignment="1">
      <alignment horizontal="center"/>
    </xf>
    <xf numFmtId="49" fontId="8" fillId="4" borderId="12" xfId="0" applyNumberFormat="1" applyFont="1" applyFill="1" applyBorder="1" applyAlignment="1">
      <alignment/>
    </xf>
    <xf numFmtId="49" fontId="9" fillId="4" borderId="10" xfId="0" applyNumberFormat="1" applyFont="1" applyFill="1" applyBorder="1" applyAlignment="1">
      <alignment horizontal="left"/>
    </xf>
    <xf numFmtId="49" fontId="8" fillId="25" borderId="12" xfId="0" applyNumberFormat="1" applyFont="1" applyFill="1" applyBorder="1" applyAlignment="1">
      <alignment/>
    </xf>
    <xf numFmtId="49" fontId="9" fillId="25" borderId="10" xfId="0" applyNumberFormat="1" applyFont="1" applyFill="1" applyBorder="1" applyAlignment="1">
      <alignment horizontal="left"/>
    </xf>
    <xf numFmtId="49" fontId="9" fillId="0" borderId="12" xfId="0" applyNumberFormat="1" applyFont="1" applyBorder="1" applyAlignment="1">
      <alignment/>
    </xf>
    <xf numFmtId="49" fontId="8" fillId="0" borderId="12" xfId="0" applyNumberFormat="1" applyFont="1" applyBorder="1" applyAlignment="1">
      <alignment/>
    </xf>
    <xf numFmtId="49" fontId="8" fillId="24" borderId="12" xfId="0" applyNumberFormat="1" applyFont="1" applyFill="1" applyBorder="1" applyAlignment="1">
      <alignment/>
    </xf>
    <xf numFmtId="49" fontId="9" fillId="24" borderId="10" xfId="0" applyNumberFormat="1" applyFont="1" applyFill="1" applyBorder="1" applyAlignment="1">
      <alignment horizontal="left"/>
    </xf>
    <xf numFmtId="49" fontId="9" fillId="0" borderId="10" xfId="0" applyNumberFormat="1" applyFont="1" applyBorder="1" applyAlignment="1">
      <alignment horizontal="left" wrapText="1"/>
    </xf>
    <xf numFmtId="49" fontId="8" fillId="4" borderId="10" xfId="0" applyNumberFormat="1" applyFont="1" applyFill="1" applyBorder="1" applyAlignment="1">
      <alignment horizontal="left"/>
    </xf>
    <xf numFmtId="49" fontId="9" fillId="24" borderId="12" xfId="0" applyNumberFormat="1" applyFont="1" applyFill="1" applyBorder="1" applyAlignment="1">
      <alignment/>
    </xf>
    <xf numFmtId="49" fontId="8" fillId="0" borderId="12" xfId="0" applyNumberFormat="1" applyFont="1" applyBorder="1" applyAlignment="1">
      <alignment horizontal="center"/>
    </xf>
    <xf numFmtId="49" fontId="8" fillId="4" borderId="12" xfId="0" applyNumberFormat="1" applyFont="1" applyFill="1" applyBorder="1" applyAlignment="1">
      <alignment horizontal="center"/>
    </xf>
    <xf numFmtId="49" fontId="9" fillId="25" borderId="10" xfId="0" applyNumberFormat="1" applyFont="1" applyFill="1" applyBorder="1" applyAlignment="1">
      <alignment/>
    </xf>
    <xf numFmtId="49" fontId="8" fillId="25" borderId="10" xfId="0" applyNumberFormat="1" applyFont="1" applyFill="1" applyBorder="1" applyAlignment="1">
      <alignment/>
    </xf>
    <xf numFmtId="49" fontId="8" fillId="4" borderId="10" xfId="0" applyNumberFormat="1" applyFont="1" applyFill="1" applyBorder="1" applyAlignment="1">
      <alignment/>
    </xf>
    <xf numFmtId="49" fontId="9" fillId="24" borderId="10" xfId="0" applyNumberFormat="1" applyFont="1" applyFill="1" applyBorder="1" applyAlignment="1">
      <alignment/>
    </xf>
    <xf numFmtId="49" fontId="9" fillId="0" borderId="10" xfId="0" applyNumberFormat="1" applyFont="1" applyBorder="1" applyAlignment="1">
      <alignment horizontal="center"/>
    </xf>
    <xf numFmtId="49" fontId="8" fillId="4" borderId="10" xfId="0" applyNumberFormat="1" applyFont="1" applyFill="1" applyBorder="1" applyAlignment="1">
      <alignment horizontal="center"/>
    </xf>
    <xf numFmtId="49" fontId="9" fillId="0" borderId="10" xfId="0" applyNumberFormat="1" applyFont="1" applyBorder="1" applyAlignment="1">
      <alignment horizontal="center" wrapText="1"/>
    </xf>
    <xf numFmtId="49" fontId="8" fillId="25" borderId="10" xfId="0" applyNumberFormat="1" applyFont="1" applyFill="1" applyBorder="1" applyAlignment="1">
      <alignment horizontal="center"/>
    </xf>
    <xf numFmtId="49" fontId="9" fillId="25" borderId="10" xfId="0" applyNumberFormat="1" applyFont="1" applyFill="1" applyBorder="1" applyAlignment="1">
      <alignment horizontal="center"/>
    </xf>
    <xf numFmtId="49" fontId="8" fillId="25" borderId="10" xfId="0" applyNumberFormat="1" applyFont="1" applyFill="1" applyBorder="1" applyAlignment="1">
      <alignment horizontal="center" wrapText="1"/>
    </xf>
    <xf numFmtId="0" fontId="9" fillId="0" borderId="0" xfId="0" applyFont="1" applyAlignment="1">
      <alignment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9" fillId="0" borderId="14" xfId="0" applyFont="1" applyFill="1" applyBorder="1" applyAlignment="1">
      <alignment wrapText="1"/>
    </xf>
    <xf numFmtId="0" fontId="7" fillId="24" borderId="12" xfId="0" applyFont="1" applyFill="1" applyBorder="1" applyAlignment="1">
      <alignment horizontal="right"/>
    </xf>
    <xf numFmtId="3" fontId="6" fillId="22" borderId="10" xfId="0" applyNumberFormat="1" applyFont="1" applyFill="1" applyBorder="1" applyAlignment="1">
      <alignment/>
    </xf>
    <xf numFmtId="3" fontId="7" fillId="0" borderId="10" xfId="0" applyNumberFormat="1" applyFont="1" applyBorder="1" applyAlignment="1">
      <alignment/>
    </xf>
    <xf numFmtId="3" fontId="7" fillId="22" borderId="10" xfId="0" applyNumberFormat="1" applyFont="1" applyFill="1" applyBorder="1" applyAlignment="1">
      <alignment/>
    </xf>
    <xf numFmtId="3" fontId="6" fillId="4" borderId="10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3" fontId="7" fillId="24" borderId="10" xfId="0" applyNumberFormat="1" applyFont="1" applyFill="1" applyBorder="1" applyAlignment="1">
      <alignment/>
    </xf>
    <xf numFmtId="0" fontId="7" fillId="4" borderId="15" xfId="0" applyFont="1" applyFill="1" applyBorder="1" applyAlignment="1">
      <alignment horizontal="left" wrapText="1"/>
    </xf>
    <xf numFmtId="3" fontId="8" fillId="25" borderId="10" xfId="0" applyNumberFormat="1" applyFont="1" applyFill="1" applyBorder="1" applyAlignment="1">
      <alignment/>
    </xf>
    <xf numFmtId="3" fontId="8" fillId="25" borderId="13" xfId="0" applyNumberFormat="1" applyFont="1" applyFill="1" applyBorder="1" applyAlignment="1">
      <alignment/>
    </xf>
    <xf numFmtId="3" fontId="9" fillId="0" borderId="10" xfId="0" applyNumberFormat="1" applyFont="1" applyBorder="1" applyAlignment="1">
      <alignment horizontal="right"/>
    </xf>
    <xf numFmtId="3" fontId="9" fillId="24" borderId="10" xfId="0" applyNumberFormat="1" applyFont="1" applyFill="1" applyBorder="1" applyAlignment="1">
      <alignment horizontal="right"/>
    </xf>
    <xf numFmtId="3" fontId="8" fillId="4" borderId="10" xfId="0" applyNumberFormat="1" applyFont="1" applyFill="1" applyBorder="1" applyAlignment="1">
      <alignment/>
    </xf>
    <xf numFmtId="3" fontId="8" fillId="4" borderId="13" xfId="0" applyNumberFormat="1" applyFont="1" applyFill="1" applyBorder="1" applyAlignment="1">
      <alignment/>
    </xf>
    <xf numFmtId="3" fontId="9" fillId="24" borderId="10" xfId="0" applyNumberFormat="1" applyFont="1" applyFill="1" applyBorder="1" applyAlignment="1">
      <alignment/>
    </xf>
    <xf numFmtId="3" fontId="9" fillId="0" borderId="10" xfId="0" applyNumberFormat="1" applyFont="1" applyBorder="1" applyAlignment="1">
      <alignment/>
    </xf>
    <xf numFmtId="3" fontId="9" fillId="0" borderId="11" xfId="0" applyNumberFormat="1" applyFont="1" applyBorder="1" applyAlignment="1">
      <alignment/>
    </xf>
    <xf numFmtId="3" fontId="9" fillId="24" borderId="11" xfId="0" applyNumberFormat="1" applyFont="1" applyFill="1" applyBorder="1" applyAlignment="1">
      <alignment horizontal="right"/>
    </xf>
    <xf numFmtId="3" fontId="9" fillId="24" borderId="13" xfId="0" applyNumberFormat="1" applyFont="1" applyFill="1" applyBorder="1" applyAlignment="1">
      <alignment/>
    </xf>
    <xf numFmtId="3" fontId="8" fillId="24" borderId="10" xfId="0" applyNumberFormat="1" applyFont="1" applyFill="1" applyBorder="1" applyAlignment="1">
      <alignment/>
    </xf>
    <xf numFmtId="3" fontId="8" fillId="8" borderId="16" xfId="0" applyNumberFormat="1" applyFont="1" applyFill="1" applyBorder="1" applyAlignment="1">
      <alignment/>
    </xf>
    <xf numFmtId="3" fontId="9" fillId="24" borderId="10" xfId="0" applyNumberFormat="1" applyFont="1" applyFill="1" applyBorder="1" applyAlignment="1">
      <alignment/>
    </xf>
    <xf numFmtId="49" fontId="9" fillId="24" borderId="10" xfId="0" applyNumberFormat="1" applyFont="1" applyFill="1" applyBorder="1" applyAlignment="1">
      <alignment horizontal="left"/>
    </xf>
    <xf numFmtId="0" fontId="11" fillId="0" borderId="10" xfId="0" applyFont="1" applyBorder="1" applyAlignment="1">
      <alignment wrapText="1"/>
    </xf>
    <xf numFmtId="3" fontId="9" fillId="24" borderId="10" xfId="0" applyNumberFormat="1" applyFont="1" applyFill="1" applyBorder="1" applyAlignment="1">
      <alignment horizontal="right"/>
    </xf>
    <xf numFmtId="0" fontId="9" fillId="24" borderId="10" xfId="0" applyFont="1" applyFill="1" applyBorder="1" applyAlignment="1">
      <alignment wrapText="1"/>
    </xf>
    <xf numFmtId="49" fontId="9" fillId="24" borderId="12" xfId="0" applyNumberFormat="1" applyFont="1" applyFill="1" applyBorder="1" applyAlignment="1">
      <alignment/>
    </xf>
    <xf numFmtId="49" fontId="9" fillId="24" borderId="10" xfId="0" applyNumberFormat="1" applyFont="1" applyFill="1" applyBorder="1" applyAlignment="1">
      <alignment/>
    </xf>
    <xf numFmtId="0" fontId="7" fillId="0" borderId="11" xfId="0" applyFont="1" applyBorder="1" applyAlignment="1">
      <alignment horizontal="left" wrapText="1"/>
    </xf>
    <xf numFmtId="3" fontId="7" fillId="0" borderId="11" xfId="0" applyNumberFormat="1" applyFont="1" applyBorder="1" applyAlignment="1">
      <alignment/>
    </xf>
    <xf numFmtId="3" fontId="9" fillId="0" borderId="10" xfId="0" applyNumberFormat="1" applyFont="1" applyBorder="1" applyAlignment="1">
      <alignment/>
    </xf>
    <xf numFmtId="49" fontId="8" fillId="25" borderId="12" xfId="0" applyNumberFormat="1" applyFont="1" applyFill="1" applyBorder="1" applyAlignment="1">
      <alignment horizontal="left"/>
    </xf>
    <xf numFmtId="3" fontId="9" fillId="24" borderId="13" xfId="0" applyNumberFormat="1" applyFont="1" applyFill="1" applyBorder="1" applyAlignment="1">
      <alignment/>
    </xf>
    <xf numFmtId="3" fontId="9" fillId="0" borderId="10" xfId="0" applyNumberFormat="1" applyFont="1" applyBorder="1" applyAlignment="1">
      <alignment wrapText="1"/>
    </xf>
    <xf numFmtId="3" fontId="8" fillId="4" borderId="12" xfId="0" applyNumberFormat="1" applyFont="1" applyFill="1" applyBorder="1" applyAlignment="1">
      <alignment horizontal="center"/>
    </xf>
    <xf numFmtId="3" fontId="8" fillId="4" borderId="10" xfId="0" applyNumberFormat="1" applyFont="1" applyFill="1" applyBorder="1" applyAlignment="1">
      <alignment horizontal="right"/>
    </xf>
    <xf numFmtId="3" fontId="8" fillId="4" borderId="13" xfId="0" applyNumberFormat="1" applyFont="1" applyFill="1" applyBorder="1" applyAlignment="1">
      <alignment horizontal="right"/>
    </xf>
    <xf numFmtId="3" fontId="8" fillId="26" borderId="10" xfId="0" applyNumberFormat="1" applyFont="1" applyFill="1" applyBorder="1" applyAlignment="1">
      <alignment horizontal="right"/>
    </xf>
    <xf numFmtId="3" fontId="8" fillId="26" borderId="13" xfId="0" applyNumberFormat="1" applyFont="1" applyFill="1" applyBorder="1" applyAlignment="1">
      <alignment horizontal="right"/>
    </xf>
    <xf numFmtId="3" fontId="8" fillId="4" borderId="10" xfId="0" applyNumberFormat="1" applyFont="1" applyFill="1" applyBorder="1" applyAlignment="1">
      <alignment horizontal="left"/>
    </xf>
    <xf numFmtId="3" fontId="8" fillId="4" borderId="13" xfId="0" applyNumberFormat="1" applyFont="1" applyFill="1" applyBorder="1" applyAlignment="1">
      <alignment horizontal="center"/>
    </xf>
    <xf numFmtId="3" fontId="8" fillId="26" borderId="10" xfId="0" applyNumberFormat="1" applyFont="1" applyFill="1" applyBorder="1" applyAlignment="1">
      <alignment/>
    </xf>
    <xf numFmtId="3" fontId="9" fillId="0" borderId="12" xfId="0" applyNumberFormat="1" applyFont="1" applyBorder="1" applyAlignment="1">
      <alignment/>
    </xf>
    <xf numFmtId="3" fontId="9" fillId="0" borderId="13" xfId="0" applyNumberFormat="1" applyFont="1" applyBorder="1" applyAlignment="1">
      <alignment horizontal="right"/>
    </xf>
    <xf numFmtId="3" fontId="8" fillId="0" borderId="12" xfId="0" applyNumberFormat="1" applyFont="1" applyBorder="1" applyAlignment="1">
      <alignment/>
    </xf>
    <xf numFmtId="3" fontId="8" fillId="0" borderId="13" xfId="0" applyNumberFormat="1" applyFont="1" applyBorder="1" applyAlignment="1">
      <alignment horizontal="right"/>
    </xf>
    <xf numFmtId="3" fontId="9" fillId="0" borderId="10" xfId="0" applyNumberFormat="1" applyFont="1" applyBorder="1" applyAlignment="1">
      <alignment horizontal="left"/>
    </xf>
    <xf numFmtId="3" fontId="8" fillId="24" borderId="13" xfId="0" applyNumberFormat="1" applyFont="1" applyFill="1" applyBorder="1" applyAlignment="1">
      <alignment horizontal="right"/>
    </xf>
    <xf numFmtId="3" fontId="9" fillId="0" borderId="13" xfId="0" applyNumberFormat="1" applyFont="1" applyBorder="1" applyAlignment="1">
      <alignment horizontal="right" wrapText="1"/>
    </xf>
    <xf numFmtId="49" fontId="8" fillId="0" borderId="10" xfId="0" applyNumberFormat="1" applyFont="1" applyBorder="1" applyAlignment="1">
      <alignment/>
    </xf>
    <xf numFmtId="49" fontId="8" fillId="26" borderId="10" xfId="0" applyNumberFormat="1" applyFont="1" applyFill="1" applyBorder="1" applyAlignment="1">
      <alignment/>
    </xf>
    <xf numFmtId="49" fontId="8" fillId="26" borderId="12" xfId="0" applyNumberFormat="1" applyFont="1" applyFill="1" applyBorder="1" applyAlignment="1">
      <alignment horizontal="center"/>
    </xf>
    <xf numFmtId="49" fontId="8" fillId="26" borderId="10" xfId="0" applyNumberFormat="1" applyFont="1" applyFill="1" applyBorder="1" applyAlignment="1">
      <alignment horizontal="center"/>
    </xf>
    <xf numFmtId="49" fontId="8" fillId="26" borderId="10" xfId="0" applyNumberFormat="1" applyFont="1" applyFill="1" applyBorder="1" applyAlignment="1">
      <alignment horizontal="center" wrapText="1"/>
    </xf>
    <xf numFmtId="49" fontId="8" fillId="26" borderId="12" xfId="0" applyNumberFormat="1" applyFont="1" applyFill="1" applyBorder="1" applyAlignment="1">
      <alignment/>
    </xf>
    <xf numFmtId="49" fontId="8" fillId="26" borderId="10" xfId="0" applyNumberFormat="1" applyFont="1" applyFill="1" applyBorder="1" applyAlignment="1">
      <alignment wrapText="1"/>
    </xf>
    <xf numFmtId="49" fontId="9" fillId="24" borderId="10" xfId="0" applyNumberFormat="1" applyFont="1" applyFill="1" applyBorder="1" applyAlignment="1">
      <alignment wrapText="1"/>
    </xf>
    <xf numFmtId="49" fontId="11" fillId="0" borderId="10" xfId="0" applyNumberFormat="1" applyFont="1" applyBorder="1" applyAlignment="1">
      <alignment wrapText="1"/>
    </xf>
    <xf numFmtId="49" fontId="8" fillId="24" borderId="10" xfId="0" applyNumberFormat="1" applyFont="1" applyFill="1" applyBorder="1" applyAlignment="1">
      <alignment/>
    </xf>
    <xf numFmtId="49" fontId="8" fillId="26" borderId="10" xfId="0" applyNumberFormat="1" applyFont="1" applyFill="1" applyBorder="1" applyAlignment="1">
      <alignment wrapText="1"/>
    </xf>
    <xf numFmtId="3" fontId="8" fillId="8" borderId="17" xfId="0" applyNumberFormat="1" applyFont="1" applyFill="1" applyBorder="1" applyAlignment="1">
      <alignment/>
    </xf>
    <xf numFmtId="3" fontId="6" fillId="4" borderId="15" xfId="0" applyNumberFormat="1" applyFont="1" applyFill="1" applyBorder="1" applyAlignment="1">
      <alignment/>
    </xf>
    <xf numFmtId="0" fontId="8" fillId="25" borderId="10" xfId="0" applyFont="1" applyFill="1" applyBorder="1" applyAlignment="1">
      <alignment wrapText="1"/>
    </xf>
    <xf numFmtId="3" fontId="8" fillId="25" borderId="10" xfId="0" applyNumberFormat="1" applyFont="1" applyFill="1" applyBorder="1" applyAlignment="1">
      <alignment/>
    </xf>
    <xf numFmtId="3" fontId="9" fillId="24" borderId="13" xfId="0" applyNumberFormat="1" applyFont="1" applyFill="1" applyBorder="1" applyAlignment="1">
      <alignment horizontal="center"/>
    </xf>
    <xf numFmtId="3" fontId="7" fillId="22" borderId="11" xfId="0" applyNumberFormat="1" applyFont="1" applyFill="1" applyBorder="1" applyAlignment="1">
      <alignment/>
    </xf>
    <xf numFmtId="49" fontId="7" fillId="0" borderId="11" xfId="0" applyNumberFormat="1" applyFont="1" applyBorder="1" applyAlignment="1">
      <alignment horizontal="left" wrapText="1"/>
    </xf>
    <xf numFmtId="0" fontId="6" fillId="22" borderId="10" xfId="0" applyFont="1" applyFill="1" applyBorder="1" applyAlignment="1">
      <alignment horizontal="left" wrapText="1"/>
    </xf>
    <xf numFmtId="0" fontId="7" fillId="0" borderId="12" xfId="0" applyFont="1" applyBorder="1" applyAlignment="1">
      <alignment horizontal="right"/>
    </xf>
    <xf numFmtId="0" fontId="6" fillId="0" borderId="10" xfId="0" applyFont="1" applyBorder="1" applyAlignment="1">
      <alignment horizontal="left" wrapText="1"/>
    </xf>
    <xf numFmtId="49" fontId="8" fillId="25" borderId="12" xfId="0" applyNumberFormat="1" applyFont="1" applyFill="1" applyBorder="1" applyAlignment="1">
      <alignment horizontal="center"/>
    </xf>
    <xf numFmtId="49" fontId="9" fillId="24" borderId="12" xfId="0" applyNumberFormat="1" applyFont="1" applyFill="1" applyBorder="1" applyAlignment="1">
      <alignment horizontal="center"/>
    </xf>
    <xf numFmtId="49" fontId="9" fillId="24" borderId="10" xfId="0" applyNumberFormat="1" applyFont="1" applyFill="1" applyBorder="1" applyAlignment="1">
      <alignment horizontal="center"/>
    </xf>
    <xf numFmtId="49" fontId="8" fillId="25" borderId="10" xfId="0" applyNumberFormat="1" applyFont="1" applyFill="1" applyBorder="1" applyAlignment="1">
      <alignment horizontal="center"/>
    </xf>
    <xf numFmtId="49" fontId="8" fillId="26" borderId="10" xfId="0" applyNumberFormat="1" applyFont="1" applyFill="1" applyBorder="1" applyAlignment="1">
      <alignment/>
    </xf>
    <xf numFmtId="3" fontId="8" fillId="26" borderId="10" xfId="0" applyNumberFormat="1" applyFont="1" applyFill="1" applyBorder="1" applyAlignment="1">
      <alignment/>
    </xf>
    <xf numFmtId="0" fontId="9" fillId="0" borderId="10" xfId="0" applyFont="1" applyBorder="1" applyAlignment="1">
      <alignment/>
    </xf>
    <xf numFmtId="49" fontId="8" fillId="25" borderId="10" xfId="0" applyNumberFormat="1" applyFont="1" applyFill="1" applyBorder="1" applyAlignment="1">
      <alignment/>
    </xf>
    <xf numFmtId="49" fontId="9" fillId="0" borderId="11" xfId="0" applyNumberFormat="1" applyFont="1" applyBorder="1" applyAlignment="1">
      <alignment/>
    </xf>
    <xf numFmtId="3" fontId="9" fillId="24" borderId="13" xfId="0" applyNumberFormat="1" applyFont="1" applyFill="1" applyBorder="1" applyAlignment="1">
      <alignment horizontal="right"/>
    </xf>
    <xf numFmtId="3" fontId="8" fillId="4" borderId="10" xfId="0" applyNumberFormat="1" applyFont="1" applyFill="1" applyBorder="1" applyAlignment="1">
      <alignment/>
    </xf>
    <xf numFmtId="49" fontId="8" fillId="4" borderId="12" xfId="0" applyNumberFormat="1" applyFont="1" applyFill="1" applyBorder="1" applyAlignment="1">
      <alignment horizontal="center"/>
    </xf>
    <xf numFmtId="0" fontId="6" fillId="4" borderId="18" xfId="0" applyFont="1" applyFill="1" applyBorder="1" applyAlignment="1">
      <alignment horizontal="right"/>
    </xf>
    <xf numFmtId="0" fontId="6" fillId="4" borderId="15" xfId="0" applyFont="1" applyFill="1" applyBorder="1" applyAlignment="1">
      <alignment wrapText="1"/>
    </xf>
    <xf numFmtId="49" fontId="6" fillId="4" borderId="15" xfId="0" applyNumberFormat="1" applyFont="1" applyFill="1" applyBorder="1" applyAlignment="1">
      <alignment horizontal="left" wrapText="1"/>
    </xf>
    <xf numFmtId="0" fontId="6" fillId="4" borderId="12" xfId="0" applyFont="1" applyFill="1" applyBorder="1" applyAlignment="1">
      <alignment horizontal="right"/>
    </xf>
    <xf numFmtId="0" fontId="6" fillId="0" borderId="12" xfId="0" applyFont="1" applyFill="1" applyBorder="1" applyAlignment="1">
      <alignment horizontal="right"/>
    </xf>
    <xf numFmtId="49" fontId="6" fillId="0" borderId="10" xfId="0" applyNumberFormat="1" applyFont="1" applyFill="1" applyBorder="1" applyAlignment="1">
      <alignment horizontal="left" wrapText="1"/>
    </xf>
    <xf numFmtId="49" fontId="6" fillId="0" borderId="10" xfId="0" applyNumberFormat="1" applyFont="1" applyBorder="1" applyAlignment="1">
      <alignment horizontal="left" wrapText="1"/>
    </xf>
    <xf numFmtId="0" fontId="6" fillId="0" borderId="12" xfId="0" applyFont="1" applyBorder="1" applyAlignment="1">
      <alignment horizontal="right"/>
    </xf>
    <xf numFmtId="0" fontId="7" fillId="24" borderId="10" xfId="0" applyFont="1" applyFill="1" applyBorder="1" applyAlignment="1">
      <alignment horizontal="left" wrapText="1"/>
    </xf>
    <xf numFmtId="0" fontId="7" fillId="0" borderId="19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6" fillId="22" borderId="12" xfId="0" applyFont="1" applyFill="1" applyBorder="1" applyAlignment="1">
      <alignment horizontal="right"/>
    </xf>
    <xf numFmtId="0" fontId="6" fillId="22" borderId="10" xfId="0" applyFont="1" applyFill="1" applyBorder="1" applyAlignment="1">
      <alignment wrapText="1"/>
    </xf>
    <xf numFmtId="0" fontId="6" fillId="27" borderId="12" xfId="0" applyFont="1" applyFill="1" applyBorder="1" applyAlignment="1">
      <alignment horizontal="right"/>
    </xf>
    <xf numFmtId="0" fontId="12" fillId="27" borderId="10" xfId="0" applyFont="1" applyFill="1" applyBorder="1" applyAlignment="1">
      <alignment/>
    </xf>
    <xf numFmtId="0" fontId="6" fillId="27" borderId="10" xfId="0" applyFont="1" applyFill="1" applyBorder="1" applyAlignment="1">
      <alignment/>
    </xf>
    <xf numFmtId="3" fontId="6" fillId="27" borderId="10" xfId="0" applyNumberFormat="1" applyFont="1" applyFill="1" applyBorder="1" applyAlignment="1">
      <alignment/>
    </xf>
    <xf numFmtId="0" fontId="7" fillId="22" borderId="19" xfId="0" applyFont="1" applyFill="1" applyBorder="1" applyAlignment="1">
      <alignment horizontal="right"/>
    </xf>
    <xf numFmtId="0" fontId="7" fillId="22" borderId="20" xfId="0" applyFont="1" applyFill="1" applyBorder="1" applyAlignment="1">
      <alignment horizontal="right"/>
    </xf>
    <xf numFmtId="3" fontId="7" fillId="22" borderId="16" xfId="0" applyNumberFormat="1" applyFont="1" applyFill="1" applyBorder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26" borderId="10" xfId="0" applyFont="1" applyFill="1" applyBorder="1" applyAlignment="1">
      <alignment wrapText="1"/>
    </xf>
    <xf numFmtId="0" fontId="9" fillId="0" borderId="10" xfId="0" applyFont="1" applyBorder="1" applyAlignment="1">
      <alignment horizontal="center"/>
    </xf>
    <xf numFmtId="3" fontId="8" fillId="26" borderId="13" xfId="0" applyNumberFormat="1" applyFont="1" applyFill="1" applyBorder="1" applyAlignment="1">
      <alignment/>
    </xf>
    <xf numFmtId="0" fontId="8" fillId="0" borderId="13" xfId="0" applyFont="1" applyBorder="1" applyAlignment="1">
      <alignment horizontal="center"/>
    </xf>
    <xf numFmtId="3" fontId="8" fillId="25" borderId="13" xfId="0" applyNumberFormat="1" applyFont="1" applyFill="1" applyBorder="1" applyAlignment="1">
      <alignment/>
    </xf>
    <xf numFmtId="49" fontId="8" fillId="4" borderId="10" xfId="0" applyNumberFormat="1" applyFont="1" applyFill="1" applyBorder="1" applyAlignment="1">
      <alignment horizontal="left"/>
    </xf>
    <xf numFmtId="0" fontId="9" fillId="24" borderId="10" xfId="0" applyFont="1" applyFill="1" applyBorder="1" applyAlignment="1">
      <alignment/>
    </xf>
    <xf numFmtId="0" fontId="9" fillId="24" borderId="10" xfId="0" applyFont="1" applyFill="1" applyBorder="1" applyAlignment="1">
      <alignment horizontal="left"/>
    </xf>
    <xf numFmtId="3" fontId="9" fillId="24" borderId="13" xfId="0" applyNumberFormat="1" applyFont="1" applyFill="1" applyBorder="1" applyAlignment="1">
      <alignment horizontal="right"/>
    </xf>
    <xf numFmtId="3" fontId="8" fillId="4" borderId="13" xfId="0" applyNumberFormat="1" applyFont="1" applyFill="1" applyBorder="1" applyAlignment="1">
      <alignment horizontal="right"/>
    </xf>
    <xf numFmtId="3" fontId="8" fillId="24" borderId="13" xfId="0" applyNumberFormat="1" applyFont="1" applyFill="1" applyBorder="1" applyAlignment="1">
      <alignment/>
    </xf>
    <xf numFmtId="49" fontId="8" fillId="0" borderId="19" xfId="0" applyNumberFormat="1" applyFont="1" applyBorder="1" applyAlignment="1">
      <alignment horizontal="center"/>
    </xf>
    <xf numFmtId="3" fontId="9" fillId="0" borderId="11" xfId="0" applyNumberFormat="1" applyFont="1" applyBorder="1" applyAlignment="1">
      <alignment horizontal="right"/>
    </xf>
    <xf numFmtId="3" fontId="9" fillId="24" borderId="11" xfId="0" applyNumberFormat="1" applyFont="1" applyFill="1" applyBorder="1" applyAlignment="1">
      <alignment/>
    </xf>
    <xf numFmtId="3" fontId="9" fillId="24" borderId="21" xfId="0" applyNumberFormat="1" applyFont="1" applyFill="1" applyBorder="1" applyAlignment="1">
      <alignment horizontal="center"/>
    </xf>
    <xf numFmtId="49" fontId="9" fillId="8" borderId="22" xfId="0" applyNumberFormat="1" applyFont="1" applyFill="1" applyBorder="1" applyAlignment="1">
      <alignment horizontal="center"/>
    </xf>
    <xf numFmtId="49" fontId="9" fillId="8" borderId="17" xfId="0" applyNumberFormat="1" applyFont="1" applyFill="1" applyBorder="1" applyAlignment="1">
      <alignment/>
    </xf>
    <xf numFmtId="0" fontId="4" fillId="8" borderId="17" xfId="0" applyFont="1" applyFill="1" applyBorder="1" applyAlignment="1">
      <alignment horizontal="center" wrapText="1"/>
    </xf>
    <xf numFmtId="0" fontId="8" fillId="22" borderId="10" xfId="0" applyFont="1" applyFill="1" applyBorder="1" applyAlignment="1">
      <alignment horizontal="center" vertical="center"/>
    </xf>
    <xf numFmtId="0" fontId="6" fillId="22" borderId="10" xfId="0" applyFont="1" applyFill="1" applyBorder="1" applyAlignment="1">
      <alignment horizontal="center"/>
    </xf>
    <xf numFmtId="0" fontId="10" fillId="22" borderId="10" xfId="0" applyFont="1" applyFill="1" applyBorder="1" applyAlignment="1">
      <alignment horizontal="center" vertical="center" wrapText="1"/>
    </xf>
    <xf numFmtId="0" fontId="10" fillId="22" borderId="10" xfId="0" applyFont="1" applyFill="1" applyBorder="1" applyAlignment="1">
      <alignment horizontal="center" vertical="center"/>
    </xf>
    <xf numFmtId="0" fontId="6" fillId="22" borderId="12" xfId="0" applyFont="1" applyFill="1" applyBorder="1" applyAlignment="1">
      <alignment horizontal="center"/>
    </xf>
    <xf numFmtId="0" fontId="8" fillId="22" borderId="12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6" fillId="22" borderId="12" xfId="0" applyFont="1" applyFill="1" applyBorder="1" applyAlignment="1">
      <alignment horizontal="right"/>
    </xf>
    <xf numFmtId="0" fontId="6" fillId="22" borderId="10" xfId="0" applyFont="1" applyFill="1" applyBorder="1" applyAlignment="1">
      <alignment wrapText="1"/>
    </xf>
    <xf numFmtId="49" fontId="6" fillId="22" borderId="10" xfId="0" applyNumberFormat="1" applyFont="1" applyFill="1" applyBorder="1" applyAlignment="1">
      <alignment horizontal="left" wrapText="1"/>
    </xf>
    <xf numFmtId="3" fontId="6" fillId="22" borderId="10" xfId="0" applyNumberFormat="1" applyFont="1" applyFill="1" applyBorder="1" applyAlignment="1">
      <alignment/>
    </xf>
    <xf numFmtId="0" fontId="6" fillId="22" borderId="10" xfId="0" applyFont="1" applyFill="1" applyBorder="1" applyAlignment="1">
      <alignment horizontal="left" wrapText="1"/>
    </xf>
    <xf numFmtId="49" fontId="6" fillId="22" borderId="10" xfId="0" applyNumberFormat="1" applyFont="1" applyFill="1" applyBorder="1" applyAlignment="1">
      <alignment wrapText="1"/>
    </xf>
    <xf numFmtId="0" fontId="6" fillId="22" borderId="10" xfId="0" applyFont="1" applyFill="1" applyBorder="1" applyAlignment="1">
      <alignment vertical="center" wrapText="1"/>
    </xf>
    <xf numFmtId="0" fontId="4" fillId="4" borderId="10" xfId="0" applyFont="1" applyFill="1" applyBorder="1" applyAlignment="1">
      <alignment wrapText="1"/>
    </xf>
    <xf numFmtId="0" fontId="10" fillId="27" borderId="11" xfId="0" applyFont="1" applyFill="1" applyBorder="1" applyAlignment="1">
      <alignment vertical="center" wrapText="1"/>
    </xf>
    <xf numFmtId="49" fontId="6" fillId="25" borderId="10" xfId="0" applyNumberFormat="1" applyFont="1" applyFill="1" applyBorder="1" applyAlignment="1">
      <alignment horizontal="left"/>
    </xf>
    <xf numFmtId="0" fontId="6" fillId="25" borderId="10" xfId="0" applyFont="1" applyFill="1" applyBorder="1" applyAlignment="1">
      <alignment wrapText="1"/>
    </xf>
    <xf numFmtId="3" fontId="6" fillId="25" borderId="10" xfId="0" applyNumberFormat="1" applyFont="1" applyFill="1" applyBorder="1" applyAlignment="1">
      <alignment/>
    </xf>
    <xf numFmtId="3" fontId="6" fillId="25" borderId="13" xfId="0" applyNumberFormat="1" applyFont="1" applyFill="1" applyBorder="1" applyAlignment="1">
      <alignment horizontal="right"/>
    </xf>
    <xf numFmtId="49" fontId="4" fillId="25" borderId="10" xfId="0" applyNumberFormat="1" applyFont="1" applyFill="1" applyBorder="1" applyAlignment="1">
      <alignment/>
    </xf>
    <xf numFmtId="49" fontId="4" fillId="25" borderId="10" xfId="0" applyNumberFormat="1" applyFont="1" applyFill="1" applyBorder="1" applyAlignment="1">
      <alignment horizontal="left"/>
    </xf>
    <xf numFmtId="49" fontId="4" fillId="25" borderId="10" xfId="0" applyNumberFormat="1" applyFont="1" applyFill="1" applyBorder="1" applyAlignment="1">
      <alignment horizontal="left"/>
    </xf>
    <xf numFmtId="0" fontId="4" fillId="25" borderId="10" xfId="0" applyFont="1" applyFill="1" applyBorder="1" applyAlignment="1">
      <alignment wrapText="1"/>
    </xf>
    <xf numFmtId="49" fontId="8" fillId="0" borderId="10" xfId="0" applyNumberFormat="1" applyFont="1" applyBorder="1" applyAlignment="1">
      <alignment horizontal="center"/>
    </xf>
    <xf numFmtId="0" fontId="8" fillId="10" borderId="23" xfId="0" applyFont="1" applyFill="1" applyBorder="1" applyAlignment="1" applyProtection="1">
      <alignment horizontal="center" vertical="center"/>
      <protection/>
    </xf>
    <xf numFmtId="0" fontId="8" fillId="10" borderId="16" xfId="0" applyFont="1" applyFill="1" applyBorder="1" applyAlignment="1" applyProtection="1">
      <alignment horizontal="center" vertical="center"/>
      <protection/>
    </xf>
    <xf numFmtId="0" fontId="8" fillId="10" borderId="16" xfId="0" applyFont="1" applyFill="1" applyBorder="1" applyAlignment="1" applyProtection="1">
      <alignment horizontal="left" vertical="center"/>
      <protection/>
    </xf>
    <xf numFmtId="0" fontId="8" fillId="10" borderId="24" xfId="0" applyFont="1" applyFill="1" applyBorder="1" applyAlignment="1" applyProtection="1">
      <alignment horizontal="center" vertical="center" wrapText="1"/>
      <protection/>
    </xf>
    <xf numFmtId="0" fontId="10" fillId="10" borderId="10" xfId="0" applyFont="1" applyFill="1" applyBorder="1" applyAlignment="1" applyProtection="1">
      <alignment horizontal="center" vertical="center" wrapText="1"/>
      <protection/>
    </xf>
    <xf numFmtId="0" fontId="8" fillId="10" borderId="25" xfId="0" applyFont="1" applyFill="1" applyBorder="1" applyAlignment="1" applyProtection="1">
      <alignment horizontal="center" vertical="center" wrapText="1"/>
      <protection/>
    </xf>
    <xf numFmtId="3" fontId="6" fillId="22" borderId="13" xfId="0" applyNumberFormat="1" applyFont="1" applyFill="1" applyBorder="1" applyAlignment="1">
      <alignment/>
    </xf>
    <xf numFmtId="3" fontId="7" fillId="0" borderId="13" xfId="0" applyNumberFormat="1" applyFont="1" applyBorder="1" applyAlignment="1">
      <alignment/>
    </xf>
    <xf numFmtId="3" fontId="6" fillId="4" borderId="13" xfId="0" applyNumberFormat="1" applyFont="1" applyFill="1" applyBorder="1" applyAlignment="1">
      <alignment/>
    </xf>
    <xf numFmtId="3" fontId="7" fillId="0" borderId="21" xfId="0" applyNumberFormat="1" applyFont="1" applyBorder="1" applyAlignment="1">
      <alignment/>
    </xf>
    <xf numFmtId="3" fontId="6" fillId="22" borderId="13" xfId="0" applyNumberFormat="1" applyFont="1" applyFill="1" applyBorder="1" applyAlignment="1">
      <alignment/>
    </xf>
    <xf numFmtId="3" fontId="7" fillId="24" borderId="13" xfId="0" applyNumberFormat="1" applyFont="1" applyFill="1" applyBorder="1" applyAlignment="1">
      <alignment/>
    </xf>
    <xf numFmtId="3" fontId="7" fillId="0" borderId="13" xfId="0" applyNumberFormat="1" applyFont="1" applyFill="1" applyBorder="1" applyAlignment="1">
      <alignment/>
    </xf>
    <xf numFmtId="3" fontId="7" fillId="22" borderId="21" xfId="0" applyNumberFormat="1" applyFont="1" applyFill="1" applyBorder="1" applyAlignment="1">
      <alignment/>
    </xf>
    <xf numFmtId="0" fontId="11" fillId="0" borderId="22" xfId="0" applyFont="1" applyBorder="1" applyAlignment="1" applyProtection="1">
      <alignment horizontal="center"/>
      <protection/>
    </xf>
    <xf numFmtId="0" fontId="11" fillId="0" borderId="17" xfId="0" applyFont="1" applyBorder="1" applyAlignment="1" applyProtection="1">
      <alignment horizontal="center"/>
      <protection/>
    </xf>
    <xf numFmtId="0" fontId="11" fillId="0" borderId="24" xfId="0" applyFont="1" applyBorder="1" applyAlignment="1" applyProtection="1">
      <alignment horizontal="center"/>
      <protection/>
    </xf>
    <xf numFmtId="0" fontId="11" fillId="0" borderId="26" xfId="0" applyFont="1" applyBorder="1" applyAlignment="1" applyProtection="1">
      <alignment horizontal="center"/>
      <protection/>
    </xf>
    <xf numFmtId="0" fontId="6" fillId="25" borderId="10" xfId="0" applyFont="1" applyFill="1" applyBorder="1" applyAlignment="1">
      <alignment wrapText="1"/>
    </xf>
    <xf numFmtId="49" fontId="8" fillId="25" borderId="12" xfId="0" applyNumberFormat="1" applyFont="1" applyFill="1" applyBorder="1" applyAlignment="1">
      <alignment/>
    </xf>
    <xf numFmtId="49" fontId="9" fillId="0" borderId="12" xfId="0" applyNumberFormat="1" applyFont="1" applyBorder="1" applyAlignment="1">
      <alignment/>
    </xf>
    <xf numFmtId="49" fontId="9" fillId="24" borderId="12" xfId="0" applyNumberFormat="1" applyFont="1" applyFill="1" applyBorder="1" applyAlignment="1">
      <alignment horizontal="left"/>
    </xf>
    <xf numFmtId="3" fontId="4" fillId="25" borderId="10" xfId="0" applyNumberFormat="1" applyFont="1" applyFill="1" applyBorder="1" applyAlignment="1">
      <alignment/>
    </xf>
    <xf numFmtId="0" fontId="7" fillId="24" borderId="12" xfId="0" applyFont="1" applyFill="1" applyBorder="1" applyAlignment="1">
      <alignment horizontal="right"/>
    </xf>
    <xf numFmtId="0" fontId="7" fillId="24" borderId="10" xfId="0" applyFont="1" applyFill="1" applyBorder="1" applyAlignment="1">
      <alignment horizontal="left" wrapText="1"/>
    </xf>
    <xf numFmtId="3" fontId="7" fillId="24" borderId="10" xfId="0" applyNumberFormat="1" applyFont="1" applyFill="1" applyBorder="1" applyAlignment="1">
      <alignment/>
    </xf>
    <xf numFmtId="3" fontId="7" fillId="24" borderId="13" xfId="0" applyNumberFormat="1" applyFont="1" applyFill="1" applyBorder="1" applyAlignment="1">
      <alignment/>
    </xf>
    <xf numFmtId="49" fontId="7" fillId="24" borderId="10" xfId="0" applyNumberFormat="1" applyFont="1" applyFill="1" applyBorder="1" applyAlignment="1">
      <alignment horizontal="left" wrapText="1"/>
    </xf>
    <xf numFmtId="3" fontId="6" fillId="25" borderId="13" xfId="0" applyNumberFormat="1" applyFont="1" applyFill="1" applyBorder="1" applyAlignment="1">
      <alignment/>
    </xf>
    <xf numFmtId="49" fontId="8" fillId="4" borderId="12" xfId="0" applyNumberFormat="1" applyFont="1" applyFill="1" applyBorder="1" applyAlignment="1">
      <alignment/>
    </xf>
    <xf numFmtId="0" fontId="9" fillId="24" borderId="12" xfId="0" applyFont="1" applyFill="1" applyBorder="1" applyAlignment="1">
      <alignment horizontal="right"/>
    </xf>
    <xf numFmtId="0" fontId="8" fillId="22" borderId="10" xfId="0" applyFont="1" applyFill="1" applyBorder="1" applyAlignment="1">
      <alignment wrapText="1"/>
    </xf>
    <xf numFmtId="0" fontId="6" fillId="22" borderId="19" xfId="0" applyFont="1" applyFill="1" applyBorder="1" applyAlignment="1">
      <alignment horizontal="right"/>
    </xf>
    <xf numFmtId="0" fontId="6" fillId="22" borderId="11" xfId="0" applyFont="1" applyFill="1" applyBorder="1" applyAlignment="1">
      <alignment horizontal="left" wrapText="1"/>
    </xf>
    <xf numFmtId="3" fontId="6" fillId="22" borderId="11" xfId="0" applyNumberFormat="1" applyFont="1" applyFill="1" applyBorder="1" applyAlignment="1">
      <alignment/>
    </xf>
    <xf numFmtId="0" fontId="6" fillId="4" borderId="19" xfId="0" applyFont="1" applyFill="1" applyBorder="1" applyAlignment="1">
      <alignment horizontal="right"/>
    </xf>
    <xf numFmtId="0" fontId="6" fillId="4" borderId="11" xfId="0" applyFont="1" applyFill="1" applyBorder="1" applyAlignment="1">
      <alignment horizontal="left" wrapText="1"/>
    </xf>
    <xf numFmtId="3" fontId="6" fillId="4" borderId="11" xfId="0" applyNumberFormat="1" applyFont="1" applyFill="1" applyBorder="1" applyAlignment="1">
      <alignment/>
    </xf>
    <xf numFmtId="49" fontId="9" fillId="0" borderId="19" xfId="0" applyNumberFormat="1" applyFont="1" applyBorder="1" applyAlignment="1">
      <alignment/>
    </xf>
    <xf numFmtId="49" fontId="8" fillId="0" borderId="11" xfId="0" applyNumberFormat="1" applyFont="1" applyBorder="1" applyAlignment="1">
      <alignment/>
    </xf>
    <xf numFmtId="3" fontId="9" fillId="0" borderId="21" xfId="0" applyNumberFormat="1" applyFont="1" applyBorder="1" applyAlignment="1">
      <alignment horizontal="right"/>
    </xf>
    <xf numFmtId="3" fontId="8" fillId="8" borderId="26" xfId="0" applyNumberFormat="1" applyFont="1" applyFill="1" applyBorder="1" applyAlignment="1">
      <alignment/>
    </xf>
    <xf numFmtId="0" fontId="6" fillId="4" borderId="15" xfId="0" applyFont="1" applyFill="1" applyBorder="1" applyAlignment="1">
      <alignment wrapText="1"/>
    </xf>
    <xf numFmtId="3" fontId="6" fillId="4" borderId="21" xfId="0" applyNumberFormat="1" applyFont="1" applyFill="1" applyBorder="1" applyAlignment="1">
      <alignment/>
    </xf>
    <xf numFmtId="3" fontId="6" fillId="22" borderId="21" xfId="0" applyNumberFormat="1" applyFont="1" applyFill="1" applyBorder="1" applyAlignment="1">
      <alignment/>
    </xf>
    <xf numFmtId="3" fontId="7" fillId="22" borderId="13" xfId="0" applyNumberFormat="1" applyFont="1" applyFill="1" applyBorder="1" applyAlignment="1">
      <alignment/>
    </xf>
    <xf numFmtId="0" fontId="9" fillId="0" borderId="15" xfId="0" applyFont="1" applyFill="1" applyBorder="1" applyAlignment="1">
      <alignment wrapText="1"/>
    </xf>
    <xf numFmtId="3" fontId="8" fillId="4" borderId="13" xfId="0" applyNumberFormat="1" applyFont="1" applyFill="1" applyBorder="1" applyAlignment="1">
      <alignment/>
    </xf>
    <xf numFmtId="0" fontId="11" fillId="0" borderId="10" xfId="0" applyFont="1" applyFill="1" applyBorder="1" applyAlignment="1">
      <alignment wrapText="1"/>
    </xf>
    <xf numFmtId="0" fontId="6" fillId="0" borderId="18" xfId="0" applyFont="1" applyBorder="1" applyAlignment="1">
      <alignment horizontal="right"/>
    </xf>
    <xf numFmtId="3" fontId="9" fillId="0" borderId="10" xfId="0" applyNumberFormat="1" applyFont="1" applyBorder="1" applyAlignment="1">
      <alignment horizontal="right"/>
    </xf>
    <xf numFmtId="49" fontId="9" fillId="26" borderId="10" xfId="0" applyNumberFormat="1" applyFont="1" applyFill="1" applyBorder="1" applyAlignment="1">
      <alignment horizontal="left"/>
    </xf>
    <xf numFmtId="3" fontId="6" fillId="4" borderId="27" xfId="0" applyNumberFormat="1" applyFont="1" applyFill="1" applyBorder="1" applyAlignment="1">
      <alignment/>
    </xf>
    <xf numFmtId="3" fontId="6" fillId="27" borderId="13" xfId="0" applyNumberFormat="1" applyFont="1" applyFill="1" applyBorder="1" applyAlignment="1">
      <alignment/>
    </xf>
    <xf numFmtId="0" fontId="7" fillId="22" borderId="10" xfId="0" applyFont="1" applyFill="1" applyBorder="1" applyAlignment="1">
      <alignment horizontal="left" wrapText="1"/>
    </xf>
    <xf numFmtId="0" fontId="8" fillId="27" borderId="15" xfId="0" applyFont="1" applyFill="1" applyBorder="1" applyAlignment="1">
      <alignment horizontal="center" vertical="center" wrapText="1"/>
    </xf>
    <xf numFmtId="0" fontId="8" fillId="27" borderId="21" xfId="0" applyFont="1" applyFill="1" applyBorder="1" applyAlignment="1">
      <alignment horizontal="center" vertical="center" wrapText="1"/>
    </xf>
    <xf numFmtId="0" fontId="8" fillId="27" borderId="27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 vertical="center" wrapText="1"/>
    </xf>
    <xf numFmtId="0" fontId="5" fillId="0" borderId="28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27" borderId="29" xfId="0" applyFont="1" applyFill="1" applyBorder="1" applyAlignment="1">
      <alignment horizontal="center" vertical="center" wrapText="1"/>
    </xf>
    <xf numFmtId="0" fontId="8" fillId="27" borderId="30" xfId="0" applyFont="1" applyFill="1" applyBorder="1" applyAlignment="1">
      <alignment horizontal="center" vertical="center" wrapText="1"/>
    </xf>
    <xf numFmtId="0" fontId="8" fillId="27" borderId="11" xfId="0" applyFont="1" applyFill="1" applyBorder="1" applyAlignment="1">
      <alignment horizontal="center" vertical="center" wrapText="1"/>
    </xf>
    <xf numFmtId="0" fontId="8" fillId="27" borderId="31" xfId="0" applyFont="1" applyFill="1" applyBorder="1" applyAlignment="1">
      <alignment horizontal="center" vertical="center" wrapText="1"/>
    </xf>
    <xf numFmtId="0" fontId="8" fillId="27" borderId="32" xfId="0" applyFont="1" applyFill="1" applyBorder="1" applyAlignment="1">
      <alignment horizontal="center" vertical="center" wrapText="1"/>
    </xf>
    <xf numFmtId="0" fontId="8" fillId="10" borderId="33" xfId="0" applyFont="1" applyFill="1" applyBorder="1" applyAlignment="1" applyProtection="1">
      <alignment horizontal="center" vertical="center"/>
      <protection/>
    </xf>
    <xf numFmtId="0" fontId="8" fillId="10" borderId="34" xfId="0" applyFont="1" applyFill="1" applyBorder="1" applyAlignment="1" applyProtection="1">
      <alignment horizontal="center" vertical="center"/>
      <protection/>
    </xf>
    <xf numFmtId="0" fontId="8" fillId="10" borderId="29" xfId="0" applyFont="1" applyFill="1" applyBorder="1" applyAlignment="1" applyProtection="1">
      <alignment horizontal="center" vertical="center"/>
      <protection/>
    </xf>
    <xf numFmtId="0" fontId="8" fillId="10" borderId="31" xfId="0" applyFont="1" applyFill="1" applyBorder="1" applyAlignment="1" applyProtection="1">
      <alignment horizontal="center" vertical="center"/>
      <protection/>
    </xf>
    <xf numFmtId="0" fontId="8" fillId="10" borderId="30" xfId="0" applyFont="1" applyFill="1" applyBorder="1" applyAlignment="1" applyProtection="1">
      <alignment horizontal="center" vertical="center"/>
      <protection/>
    </xf>
    <xf numFmtId="0" fontId="8" fillId="10" borderId="35" xfId="0" applyFont="1" applyFill="1" applyBorder="1" applyAlignment="1" applyProtection="1">
      <alignment horizontal="center" vertical="center" wrapText="1"/>
      <protection/>
    </xf>
    <xf numFmtId="0" fontId="8" fillId="10" borderId="24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Border="1" applyAlignment="1">
      <alignment/>
    </xf>
    <xf numFmtId="49" fontId="9" fillId="22" borderId="36" xfId="0" applyNumberFormat="1" applyFont="1" applyFill="1" applyBorder="1" applyAlignment="1">
      <alignment horizontal="left"/>
    </xf>
    <xf numFmtId="49" fontId="9" fillId="22" borderId="37" xfId="0" applyNumberFormat="1" applyFont="1" applyFill="1" applyBorder="1" applyAlignment="1">
      <alignment horizontal="left"/>
    </xf>
    <xf numFmtId="49" fontId="9" fillId="22" borderId="38" xfId="0" applyNumberFormat="1" applyFont="1" applyFill="1" applyBorder="1" applyAlignment="1">
      <alignment horizontal="left"/>
    </xf>
    <xf numFmtId="0" fontId="8" fillId="10" borderId="23" xfId="0" applyFont="1" applyFill="1" applyBorder="1" applyAlignment="1" applyProtection="1">
      <alignment horizontal="center" vertical="center" wrapText="1"/>
      <protection/>
    </xf>
    <xf numFmtId="0" fontId="8" fillId="10" borderId="39" xfId="0" applyFont="1" applyFill="1" applyBorder="1" applyAlignment="1" applyProtection="1">
      <alignment horizontal="center" vertical="center" wrapText="1"/>
      <protection/>
    </xf>
    <xf numFmtId="49" fontId="9" fillId="22" borderId="16" xfId="0" applyNumberFormat="1" applyFont="1" applyFill="1" applyBorder="1" applyAlignment="1">
      <alignment horizontal="left"/>
    </xf>
    <xf numFmtId="49" fontId="9" fillId="0" borderId="10" xfId="0" applyNumberFormat="1" applyFont="1" applyBorder="1" applyAlignment="1">
      <alignment horizontal="left" wrapText="1"/>
    </xf>
    <xf numFmtId="0" fontId="11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9" fillId="22" borderId="10" xfId="0" applyFont="1" applyFill="1" applyBorder="1" applyAlignment="1">
      <alignment/>
    </xf>
    <xf numFmtId="0" fontId="8" fillId="10" borderId="40" xfId="0" applyFont="1" applyFill="1" applyBorder="1" applyAlignment="1" applyProtection="1">
      <alignment horizontal="center" vertical="center" wrapText="1"/>
      <protection/>
    </xf>
    <xf numFmtId="0" fontId="8" fillId="10" borderId="41" xfId="0" applyFont="1" applyFill="1" applyBorder="1" applyAlignment="1" applyProtection="1">
      <alignment horizontal="center" vertical="center" wrapText="1"/>
      <protection/>
    </xf>
    <xf numFmtId="0" fontId="8" fillId="27" borderId="36" xfId="0" applyFont="1" applyFill="1" applyBorder="1" applyAlignment="1">
      <alignment horizontal="center" vertical="center" wrapText="1"/>
    </xf>
    <xf numFmtId="0" fontId="8" fillId="27" borderId="37" xfId="0" applyFont="1" applyFill="1" applyBorder="1" applyAlignment="1">
      <alignment horizontal="center" vertical="center" wrapText="1"/>
    </xf>
    <xf numFmtId="0" fontId="8" fillId="27" borderId="38" xfId="0" applyFont="1" applyFill="1" applyBorder="1" applyAlignment="1">
      <alignment horizontal="center" vertical="center" wrapText="1"/>
    </xf>
    <xf numFmtId="0" fontId="6" fillId="27" borderId="33" xfId="0" applyFont="1" applyFill="1" applyBorder="1" applyAlignment="1">
      <alignment horizontal="center" vertical="center" wrapText="1"/>
    </xf>
    <xf numFmtId="0" fontId="6" fillId="27" borderId="42" xfId="0" applyFont="1" applyFill="1" applyBorder="1" applyAlignment="1">
      <alignment horizontal="center" vertical="center" wrapText="1"/>
    </xf>
    <xf numFmtId="0" fontId="6" fillId="27" borderId="18" xfId="0" applyFont="1" applyFill="1" applyBorder="1" applyAlignment="1">
      <alignment horizontal="center" vertical="center" wrapText="1"/>
    </xf>
    <xf numFmtId="0" fontId="8" fillId="27" borderId="35" xfId="0" applyFont="1" applyFill="1" applyBorder="1" applyAlignment="1">
      <alignment horizontal="center" vertical="center"/>
    </xf>
    <xf numFmtId="0" fontId="8" fillId="27" borderId="14" xfId="0" applyFont="1" applyFill="1" applyBorder="1" applyAlignment="1">
      <alignment horizontal="center" vertical="center"/>
    </xf>
    <xf numFmtId="0" fontId="8" fillId="27" borderId="15" xfId="0" applyFont="1" applyFill="1" applyBorder="1" applyAlignment="1">
      <alignment horizontal="center" vertical="center"/>
    </xf>
    <xf numFmtId="0" fontId="8" fillId="27" borderId="35" xfId="0" applyFont="1" applyFill="1" applyBorder="1" applyAlignment="1">
      <alignment horizontal="center" vertical="center" wrapText="1"/>
    </xf>
    <xf numFmtId="0" fontId="8" fillId="27" borderId="1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49" fontId="8" fillId="8" borderId="20" xfId="0" applyNumberFormat="1" applyFont="1" applyFill="1" applyBorder="1" applyAlignment="1">
      <alignment horizontal="center"/>
    </xf>
    <xf numFmtId="49" fontId="8" fillId="8" borderId="16" xfId="0" applyNumberFormat="1" applyFont="1" applyFill="1" applyBorder="1" applyAlignment="1">
      <alignment horizontal="center"/>
    </xf>
    <xf numFmtId="0" fontId="8" fillId="22" borderId="39" xfId="0" applyFont="1" applyFill="1" applyBorder="1" applyAlignment="1">
      <alignment horizontal="center" wrapText="1"/>
    </xf>
    <xf numFmtId="0" fontId="8" fillId="22" borderId="13" xfId="0" applyFont="1" applyFill="1" applyBorder="1" applyAlignment="1">
      <alignment horizontal="center" wrapText="1"/>
    </xf>
    <xf numFmtId="0" fontId="6" fillId="22" borderId="23" xfId="0" applyFont="1" applyFill="1" applyBorder="1" applyAlignment="1">
      <alignment horizontal="center" vertical="center"/>
    </xf>
    <xf numFmtId="0" fontId="6" fillId="22" borderId="10" xfId="0" applyFont="1" applyFill="1" applyBorder="1" applyAlignment="1">
      <alignment horizontal="center" vertical="center"/>
    </xf>
    <xf numFmtId="0" fontId="6" fillId="22" borderId="43" xfId="0" applyFont="1" applyFill="1" applyBorder="1" applyAlignment="1">
      <alignment horizontal="center"/>
    </xf>
    <xf numFmtId="0" fontId="6" fillId="22" borderId="23" xfId="0" applyFont="1" applyFill="1" applyBorder="1" applyAlignment="1">
      <alignment horizontal="center"/>
    </xf>
    <xf numFmtId="0" fontId="8" fillId="22" borderId="23" xfId="0" applyFont="1" applyFill="1" applyBorder="1" applyAlignment="1">
      <alignment horizontal="center" wrapText="1"/>
    </xf>
    <xf numFmtId="0" fontId="8" fillId="22" borderId="10" xfId="0" applyFont="1" applyFill="1" applyBorder="1" applyAlignment="1">
      <alignment horizontal="center" wrapText="1"/>
    </xf>
    <xf numFmtId="0" fontId="6" fillId="22" borderId="10" xfId="0" applyFont="1" applyFill="1" applyBorder="1" applyAlignment="1">
      <alignment horizontal="center" vertical="center" wrapText="1"/>
    </xf>
    <xf numFmtId="0" fontId="8" fillId="22" borderId="10" xfId="0" applyFont="1" applyFill="1" applyBorder="1" applyAlignment="1">
      <alignment horizontal="center" vertical="center"/>
    </xf>
    <xf numFmtId="0" fontId="8" fillId="22" borderId="23" xfId="0" applyFont="1" applyFill="1" applyBorder="1" applyAlignment="1">
      <alignment horizontal="center" vertical="center" wrapText="1"/>
    </xf>
    <xf numFmtId="0" fontId="8" fillId="22" borderId="10" xfId="0" applyFont="1" applyFill="1" applyBorder="1" applyAlignment="1">
      <alignment horizontal="center" vertical="center" wrapText="1"/>
    </xf>
    <xf numFmtId="0" fontId="8" fillId="22" borderId="23" xfId="0" applyFont="1" applyFill="1" applyBorder="1" applyAlignment="1">
      <alignment horizontal="center" vertical="center"/>
    </xf>
    <xf numFmtId="0" fontId="10" fillId="22" borderId="10" xfId="0" applyFont="1" applyFill="1" applyBorder="1" applyAlignment="1">
      <alignment horizontal="center" vertical="center" wrapText="1"/>
    </xf>
    <xf numFmtId="3" fontId="8" fillId="4" borderId="10" xfId="0" applyNumberFormat="1" applyFont="1" applyFill="1" applyBorder="1" applyAlignment="1">
      <alignment horizontal="lef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93"/>
  <sheetViews>
    <sheetView zoomScaleSheetLayoutView="100" zoomScalePageLayoutView="0" workbookViewId="0" topLeftCell="A168">
      <selection activeCell="D2" sqref="D2:K2"/>
    </sheetView>
  </sheetViews>
  <sheetFormatPr defaultColWidth="9.00390625" defaultRowHeight="12.75"/>
  <cols>
    <col min="1" max="1" width="4.375" style="4" customWidth="1"/>
    <col min="2" max="2" width="31.375" style="0" customWidth="1"/>
    <col min="3" max="3" width="6.00390625" style="0" customWidth="1"/>
    <col min="4" max="4" width="7.00390625" style="0" customWidth="1"/>
    <col min="5" max="5" width="6.375" style="0" customWidth="1"/>
    <col min="6" max="6" width="10.625" style="0" customWidth="1"/>
    <col min="8" max="8" width="9.625" style="0" customWidth="1"/>
    <col min="9" max="9" width="10.25390625" style="0" customWidth="1"/>
    <col min="10" max="10" width="10.00390625" style="0" customWidth="1"/>
    <col min="11" max="11" width="9.625" style="0" customWidth="1"/>
  </cols>
  <sheetData>
    <row r="1" ht="10.5" customHeight="1"/>
    <row r="2" spans="1:11" s="12" customFormat="1" ht="21.75" customHeight="1">
      <c r="A2" s="74"/>
      <c r="B2" s="74"/>
      <c r="C2" s="74"/>
      <c r="D2" s="305" t="s">
        <v>347</v>
      </c>
      <c r="E2" s="305"/>
      <c r="F2" s="305"/>
      <c r="G2" s="305"/>
      <c r="H2" s="305"/>
      <c r="I2" s="305"/>
      <c r="J2" s="305"/>
      <c r="K2" s="305"/>
    </row>
    <row r="3" spans="1:11" s="12" customFormat="1" ht="20.25" customHeight="1">
      <c r="A3" s="74"/>
      <c r="B3" s="306" t="s">
        <v>0</v>
      </c>
      <c r="C3" s="306"/>
      <c r="D3" s="306"/>
      <c r="E3" s="306"/>
      <c r="F3" s="306"/>
      <c r="G3" s="306"/>
      <c r="H3" s="306"/>
      <c r="I3" s="306"/>
      <c r="J3" s="306"/>
      <c r="K3" s="306"/>
    </row>
    <row r="4" spans="1:11" s="12" customFormat="1" ht="12.75" customHeight="1" thickBot="1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</row>
    <row r="5" spans="1:11" s="12" customFormat="1" ht="21" customHeight="1">
      <c r="A5" s="290" t="s">
        <v>318</v>
      </c>
      <c r="B5" s="224" t="s">
        <v>430</v>
      </c>
      <c r="C5" s="292" t="s">
        <v>296</v>
      </c>
      <c r="D5" s="293"/>
      <c r="E5" s="294"/>
      <c r="F5" s="295" t="s">
        <v>563</v>
      </c>
      <c r="G5" s="308" t="s">
        <v>546</v>
      </c>
      <c r="H5" s="309"/>
      <c r="I5" s="295" t="s">
        <v>543</v>
      </c>
      <c r="J5" s="301" t="s">
        <v>275</v>
      </c>
      <c r="K5" s="302"/>
    </row>
    <row r="6" spans="1:11" s="12" customFormat="1" ht="22.5" customHeight="1" thickBot="1">
      <c r="A6" s="291"/>
      <c r="B6" s="225" t="s">
        <v>373</v>
      </c>
      <c r="C6" s="225" t="s">
        <v>299</v>
      </c>
      <c r="D6" s="226" t="s">
        <v>300</v>
      </c>
      <c r="E6" s="225" t="s">
        <v>481</v>
      </c>
      <c r="F6" s="296"/>
      <c r="G6" s="228" t="s">
        <v>544</v>
      </c>
      <c r="H6" s="228" t="s">
        <v>545</v>
      </c>
      <c r="I6" s="296"/>
      <c r="J6" s="227" t="s">
        <v>487</v>
      </c>
      <c r="K6" s="229" t="s">
        <v>488</v>
      </c>
    </row>
    <row r="7" spans="1:11" s="73" customFormat="1" ht="13.5" customHeight="1" thickBot="1">
      <c r="A7" s="238">
        <v>1</v>
      </c>
      <c r="B7" s="239">
        <v>2</v>
      </c>
      <c r="C7" s="239">
        <v>3</v>
      </c>
      <c r="D7" s="239">
        <v>4</v>
      </c>
      <c r="E7" s="239">
        <v>5</v>
      </c>
      <c r="F7" s="239">
        <v>6</v>
      </c>
      <c r="G7" s="240">
        <v>7</v>
      </c>
      <c r="H7" s="240">
        <v>8</v>
      </c>
      <c r="I7" s="239">
        <v>9</v>
      </c>
      <c r="J7" s="239">
        <v>10</v>
      </c>
      <c r="K7" s="241">
        <v>11</v>
      </c>
    </row>
    <row r="8" spans="1:11" s="2" customFormat="1" ht="18.75" customHeight="1">
      <c r="A8" s="158" t="s">
        <v>333</v>
      </c>
      <c r="B8" s="159" t="s">
        <v>374</v>
      </c>
      <c r="C8" s="160" t="s">
        <v>482</v>
      </c>
      <c r="D8" s="83"/>
      <c r="E8" s="83"/>
      <c r="F8" s="137">
        <f aca="true" t="shared" si="0" ref="F8:K8">F9+F11</f>
        <v>66300</v>
      </c>
      <c r="G8" s="137">
        <f t="shared" si="0"/>
        <v>0</v>
      </c>
      <c r="H8" s="137">
        <f t="shared" si="0"/>
        <v>0</v>
      </c>
      <c r="I8" s="137">
        <f t="shared" si="0"/>
        <v>66300</v>
      </c>
      <c r="J8" s="137">
        <f t="shared" si="0"/>
        <v>66300</v>
      </c>
      <c r="K8" s="276">
        <f t="shared" si="0"/>
        <v>0</v>
      </c>
    </row>
    <row r="9" spans="1:11" s="2" customFormat="1" ht="22.5" customHeight="1">
      <c r="A9" s="206" t="s">
        <v>375</v>
      </c>
      <c r="B9" s="212" t="s">
        <v>310</v>
      </c>
      <c r="C9" s="210"/>
      <c r="D9" s="208" t="s">
        <v>66</v>
      </c>
      <c r="E9" s="207"/>
      <c r="F9" s="209">
        <f aca="true" t="shared" si="1" ref="F9:K9">F10</f>
        <v>65000</v>
      </c>
      <c r="G9" s="209">
        <f t="shared" si="1"/>
        <v>0</v>
      </c>
      <c r="H9" s="209">
        <f t="shared" si="1"/>
        <v>0</v>
      </c>
      <c r="I9" s="209">
        <f t="shared" si="1"/>
        <v>65000</v>
      </c>
      <c r="J9" s="209">
        <f t="shared" si="1"/>
        <v>65000</v>
      </c>
      <c r="K9" s="230">
        <f t="shared" si="1"/>
        <v>0</v>
      </c>
    </row>
    <row r="10" spans="1:11" ht="23.25" customHeight="1">
      <c r="A10" s="144"/>
      <c r="B10" s="5" t="s">
        <v>387</v>
      </c>
      <c r="C10" s="23"/>
      <c r="D10" s="23"/>
      <c r="E10" s="22">
        <v>2110</v>
      </c>
      <c r="F10" s="78">
        <v>65000</v>
      </c>
      <c r="G10" s="78"/>
      <c r="H10" s="78"/>
      <c r="I10" s="78">
        <f>F10+G10-H10</f>
        <v>65000</v>
      </c>
      <c r="J10" s="78">
        <f>I10</f>
        <v>65000</v>
      </c>
      <c r="K10" s="231"/>
    </row>
    <row r="11" spans="1:11" ht="18" customHeight="1">
      <c r="A11" s="206" t="s">
        <v>409</v>
      </c>
      <c r="B11" s="207" t="s">
        <v>110</v>
      </c>
      <c r="C11" s="208"/>
      <c r="D11" s="208" t="s">
        <v>379</v>
      </c>
      <c r="E11" s="208"/>
      <c r="F11" s="209">
        <f aca="true" t="shared" si="2" ref="F11:K11">F12</f>
        <v>1300</v>
      </c>
      <c r="G11" s="209">
        <f t="shared" si="2"/>
        <v>0</v>
      </c>
      <c r="H11" s="209">
        <f t="shared" si="2"/>
        <v>0</v>
      </c>
      <c r="I11" s="209">
        <f t="shared" si="2"/>
        <v>1300</v>
      </c>
      <c r="J11" s="209">
        <f t="shared" si="2"/>
        <v>1300</v>
      </c>
      <c r="K11" s="230">
        <f t="shared" si="2"/>
        <v>0</v>
      </c>
    </row>
    <row r="12" spans="1:11" ht="15" customHeight="1">
      <c r="A12" s="144"/>
      <c r="B12" s="5" t="s">
        <v>380</v>
      </c>
      <c r="C12" s="23"/>
      <c r="D12" s="23"/>
      <c r="E12" s="23" t="s">
        <v>437</v>
      </c>
      <c r="F12" s="78">
        <v>1300</v>
      </c>
      <c r="G12" s="78"/>
      <c r="H12" s="78"/>
      <c r="I12" s="78">
        <f>F12+G12-H12</f>
        <v>1300</v>
      </c>
      <c r="J12" s="78">
        <f>I12</f>
        <v>1300</v>
      </c>
      <c r="K12" s="231"/>
    </row>
    <row r="13" spans="1:11" ht="16.5" customHeight="1">
      <c r="A13" s="161" t="s">
        <v>334</v>
      </c>
      <c r="B13" s="30" t="s">
        <v>415</v>
      </c>
      <c r="C13" s="24" t="s">
        <v>67</v>
      </c>
      <c r="D13" s="24"/>
      <c r="E13" s="24"/>
      <c r="F13" s="80">
        <f aca="true" t="shared" si="3" ref="F13:K14">F14</f>
        <v>150943</v>
      </c>
      <c r="G13" s="80">
        <f t="shared" si="3"/>
        <v>0</v>
      </c>
      <c r="H13" s="80">
        <f t="shared" si="3"/>
        <v>0</v>
      </c>
      <c r="I13" s="80">
        <f t="shared" si="3"/>
        <v>150943</v>
      </c>
      <c r="J13" s="80">
        <f t="shared" si="3"/>
        <v>150943</v>
      </c>
      <c r="K13" s="232">
        <f t="shared" si="3"/>
        <v>0</v>
      </c>
    </row>
    <row r="14" spans="1:11" ht="15.75" customHeight="1">
      <c r="A14" s="206" t="s">
        <v>375</v>
      </c>
      <c r="B14" s="207" t="s">
        <v>434</v>
      </c>
      <c r="C14" s="208"/>
      <c r="D14" s="208" t="s">
        <v>435</v>
      </c>
      <c r="E14" s="208"/>
      <c r="F14" s="209">
        <f t="shared" si="3"/>
        <v>150943</v>
      </c>
      <c r="G14" s="209">
        <f t="shared" si="3"/>
        <v>0</v>
      </c>
      <c r="H14" s="209">
        <f t="shared" si="3"/>
        <v>0</v>
      </c>
      <c r="I14" s="209">
        <f t="shared" si="3"/>
        <v>150943</v>
      </c>
      <c r="J14" s="209">
        <f t="shared" si="3"/>
        <v>150943</v>
      </c>
      <c r="K14" s="230">
        <f t="shared" si="3"/>
        <v>0</v>
      </c>
    </row>
    <row r="15" spans="1:11" ht="36" customHeight="1">
      <c r="A15" s="162"/>
      <c r="B15" s="18" t="s">
        <v>198</v>
      </c>
      <c r="C15" s="163"/>
      <c r="D15" s="163"/>
      <c r="E15" s="25" t="s">
        <v>444</v>
      </c>
      <c r="F15" s="78">
        <v>150943</v>
      </c>
      <c r="G15" s="78"/>
      <c r="H15" s="78"/>
      <c r="I15" s="78">
        <f>F15+G15-H15</f>
        <v>150943</v>
      </c>
      <c r="J15" s="78">
        <f>I15</f>
        <v>150943</v>
      </c>
      <c r="K15" s="231"/>
    </row>
    <row r="16" spans="1:11" ht="17.25" customHeight="1">
      <c r="A16" s="161" t="s">
        <v>335</v>
      </c>
      <c r="B16" s="30" t="s">
        <v>381</v>
      </c>
      <c r="C16" s="24" t="s">
        <v>71</v>
      </c>
      <c r="D16" s="24"/>
      <c r="E16" s="24"/>
      <c r="F16" s="80">
        <f aca="true" t="shared" si="4" ref="F16:K16">F17</f>
        <v>2721368</v>
      </c>
      <c r="G16" s="80">
        <f t="shared" si="4"/>
        <v>0</v>
      </c>
      <c r="H16" s="80">
        <f t="shared" si="4"/>
        <v>0</v>
      </c>
      <c r="I16" s="80">
        <f t="shared" si="4"/>
        <v>2721368</v>
      </c>
      <c r="J16" s="80">
        <f t="shared" si="4"/>
        <v>8314</v>
      </c>
      <c r="K16" s="232">
        <f t="shared" si="4"/>
        <v>2713054</v>
      </c>
    </row>
    <row r="17" spans="1:11" ht="19.5" customHeight="1">
      <c r="A17" s="206" t="s">
        <v>375</v>
      </c>
      <c r="B17" s="207" t="s">
        <v>473</v>
      </c>
      <c r="C17" s="208"/>
      <c r="D17" s="208" t="s">
        <v>73</v>
      </c>
      <c r="E17" s="208"/>
      <c r="F17" s="209">
        <f aca="true" t="shared" si="5" ref="F17:K17">SUM(F18:F23)</f>
        <v>2721368</v>
      </c>
      <c r="G17" s="209">
        <f t="shared" si="5"/>
        <v>0</v>
      </c>
      <c r="H17" s="209">
        <f t="shared" si="5"/>
        <v>0</v>
      </c>
      <c r="I17" s="209">
        <f t="shared" si="5"/>
        <v>2721368</v>
      </c>
      <c r="J17" s="209">
        <f t="shared" si="5"/>
        <v>8314</v>
      </c>
      <c r="K17" s="230">
        <f t="shared" si="5"/>
        <v>2713054</v>
      </c>
    </row>
    <row r="18" spans="1:11" ht="23.25" customHeight="1">
      <c r="A18" s="144"/>
      <c r="B18" s="5" t="s">
        <v>382</v>
      </c>
      <c r="C18" s="23"/>
      <c r="D18" s="23"/>
      <c r="E18" s="23" t="s">
        <v>438</v>
      </c>
      <c r="F18" s="78">
        <v>8064</v>
      </c>
      <c r="G18" s="78"/>
      <c r="H18" s="78"/>
      <c r="I18" s="78">
        <f aca="true" t="shared" si="6" ref="I18:I23">F18+G18-H18</f>
        <v>8064</v>
      </c>
      <c r="J18" s="78">
        <f>I18</f>
        <v>8064</v>
      </c>
      <c r="K18" s="231"/>
    </row>
    <row r="19" spans="1:11" ht="23.25" customHeight="1">
      <c r="A19" s="144"/>
      <c r="B19" s="5" t="s">
        <v>277</v>
      </c>
      <c r="C19" s="23"/>
      <c r="D19" s="23"/>
      <c r="E19" s="23" t="s">
        <v>276</v>
      </c>
      <c r="F19" s="78">
        <v>2860</v>
      </c>
      <c r="G19" s="78"/>
      <c r="H19" s="78"/>
      <c r="I19" s="78">
        <f t="shared" si="6"/>
        <v>2860</v>
      </c>
      <c r="J19" s="78"/>
      <c r="K19" s="231">
        <f>I19</f>
        <v>2860</v>
      </c>
    </row>
    <row r="20" spans="1:11" ht="16.5" customHeight="1">
      <c r="A20" s="144"/>
      <c r="B20" s="5" t="s">
        <v>377</v>
      </c>
      <c r="C20" s="23"/>
      <c r="D20" s="23"/>
      <c r="E20" s="23" t="s">
        <v>436</v>
      </c>
      <c r="F20" s="78">
        <v>250</v>
      </c>
      <c r="G20" s="78"/>
      <c r="H20" s="78"/>
      <c r="I20" s="78">
        <f t="shared" si="6"/>
        <v>250</v>
      </c>
      <c r="J20" s="78">
        <f>I20</f>
        <v>250</v>
      </c>
      <c r="K20" s="231"/>
    </row>
    <row r="21" spans="1:11" ht="22.5" customHeight="1">
      <c r="A21" s="144"/>
      <c r="B21" s="5" t="s">
        <v>40</v>
      </c>
      <c r="C21" s="23"/>
      <c r="D21" s="23"/>
      <c r="E21" s="23" t="s">
        <v>195</v>
      </c>
      <c r="F21" s="78">
        <v>1376395</v>
      </c>
      <c r="G21" s="78"/>
      <c r="H21" s="78"/>
      <c r="I21" s="78">
        <f t="shared" si="6"/>
        <v>1376395</v>
      </c>
      <c r="J21" s="78"/>
      <c r="K21" s="231">
        <f>I21</f>
        <v>1376395</v>
      </c>
    </row>
    <row r="22" spans="1:11" ht="45.75" customHeight="1">
      <c r="A22" s="144"/>
      <c r="B22" s="101" t="s">
        <v>197</v>
      </c>
      <c r="C22" s="23"/>
      <c r="D22" s="23"/>
      <c r="E22" s="22">
        <v>6260</v>
      </c>
      <c r="F22" s="78">
        <v>50000</v>
      </c>
      <c r="G22" s="78"/>
      <c r="H22" s="78"/>
      <c r="I22" s="78">
        <f t="shared" si="6"/>
        <v>50000</v>
      </c>
      <c r="J22" s="78"/>
      <c r="K22" s="231">
        <f>I22</f>
        <v>50000</v>
      </c>
    </row>
    <row r="23" spans="1:11" ht="33" customHeight="1">
      <c r="A23" s="144"/>
      <c r="B23" s="5" t="s">
        <v>183</v>
      </c>
      <c r="C23" s="23"/>
      <c r="D23" s="23"/>
      <c r="E23" s="23" t="s">
        <v>1</v>
      </c>
      <c r="F23" s="78">
        <v>1283799</v>
      </c>
      <c r="G23" s="78"/>
      <c r="H23" s="78"/>
      <c r="I23" s="78">
        <f t="shared" si="6"/>
        <v>1283799</v>
      </c>
      <c r="J23" s="78"/>
      <c r="K23" s="231">
        <f>I23</f>
        <v>1283799</v>
      </c>
    </row>
    <row r="24" spans="1:11" ht="26.25" customHeight="1">
      <c r="A24" s="161" t="s">
        <v>336</v>
      </c>
      <c r="B24" s="30" t="s">
        <v>384</v>
      </c>
      <c r="C24" s="24" t="s">
        <v>83</v>
      </c>
      <c r="D24" s="26"/>
      <c r="E24" s="26"/>
      <c r="F24" s="80">
        <f aca="true" t="shared" si="7" ref="F24:K24">F25</f>
        <v>264719</v>
      </c>
      <c r="G24" s="80">
        <f t="shared" si="7"/>
        <v>0</v>
      </c>
      <c r="H24" s="80">
        <f t="shared" si="7"/>
        <v>0</v>
      </c>
      <c r="I24" s="80">
        <f t="shared" si="7"/>
        <v>264719</v>
      </c>
      <c r="J24" s="80">
        <f t="shared" si="7"/>
        <v>197366</v>
      </c>
      <c r="K24" s="232">
        <f t="shared" si="7"/>
        <v>67353</v>
      </c>
    </row>
    <row r="25" spans="1:11" ht="24.75" customHeight="1">
      <c r="A25" s="206" t="s">
        <v>375</v>
      </c>
      <c r="B25" s="207" t="s">
        <v>385</v>
      </c>
      <c r="C25" s="208"/>
      <c r="D25" s="208" t="s">
        <v>84</v>
      </c>
      <c r="E25" s="208"/>
      <c r="F25" s="209">
        <f aca="true" t="shared" si="8" ref="F25:K25">SUM(F26:F31)</f>
        <v>264719</v>
      </c>
      <c r="G25" s="209">
        <f t="shared" si="8"/>
        <v>0</v>
      </c>
      <c r="H25" s="209">
        <f t="shared" si="8"/>
        <v>0</v>
      </c>
      <c r="I25" s="209">
        <f t="shared" si="8"/>
        <v>264719</v>
      </c>
      <c r="J25" s="209">
        <f t="shared" si="8"/>
        <v>197366</v>
      </c>
      <c r="K25" s="230">
        <f t="shared" si="8"/>
        <v>67353</v>
      </c>
    </row>
    <row r="26" spans="1:11" ht="23.25" customHeight="1">
      <c r="A26" s="165"/>
      <c r="B26" s="5" t="s">
        <v>491</v>
      </c>
      <c r="C26" s="164"/>
      <c r="D26" s="23"/>
      <c r="E26" s="23" t="s">
        <v>490</v>
      </c>
      <c r="F26" s="78">
        <v>2577</v>
      </c>
      <c r="G26" s="78"/>
      <c r="H26" s="78"/>
      <c r="I26" s="78">
        <f aca="true" t="shared" si="9" ref="I26:I31">F26+G26-H26</f>
        <v>2577</v>
      </c>
      <c r="J26" s="78">
        <f>I26</f>
        <v>2577</v>
      </c>
      <c r="K26" s="231"/>
    </row>
    <row r="27" spans="1:11" ht="21" customHeight="1">
      <c r="A27" s="144"/>
      <c r="B27" s="5" t="s">
        <v>382</v>
      </c>
      <c r="C27" s="23"/>
      <c r="D27" s="23"/>
      <c r="E27" s="23" t="s">
        <v>438</v>
      </c>
      <c r="F27" s="78">
        <v>6755</v>
      </c>
      <c r="G27" s="78"/>
      <c r="H27" s="78"/>
      <c r="I27" s="78">
        <f t="shared" si="9"/>
        <v>6755</v>
      </c>
      <c r="J27" s="78">
        <f>I27</f>
        <v>6755</v>
      </c>
      <c r="K27" s="231"/>
    </row>
    <row r="28" spans="1:11" ht="17.25" customHeight="1">
      <c r="A28" s="144"/>
      <c r="B28" s="5" t="s">
        <v>277</v>
      </c>
      <c r="C28" s="23"/>
      <c r="D28" s="23"/>
      <c r="E28" s="23" t="s">
        <v>276</v>
      </c>
      <c r="F28" s="78">
        <v>67353</v>
      </c>
      <c r="G28" s="78"/>
      <c r="H28" s="78"/>
      <c r="I28" s="78">
        <f t="shared" si="9"/>
        <v>67353</v>
      </c>
      <c r="J28" s="78"/>
      <c r="K28" s="231">
        <f>I28</f>
        <v>67353</v>
      </c>
    </row>
    <row r="29" spans="1:11" ht="18.75" customHeight="1">
      <c r="A29" s="144"/>
      <c r="B29" s="5" t="s">
        <v>377</v>
      </c>
      <c r="C29" s="23"/>
      <c r="D29" s="23"/>
      <c r="E29" s="23" t="s">
        <v>436</v>
      </c>
      <c r="F29" s="78">
        <v>1169</v>
      </c>
      <c r="G29" s="78"/>
      <c r="H29" s="78"/>
      <c r="I29" s="78">
        <f t="shared" si="9"/>
        <v>1169</v>
      </c>
      <c r="J29" s="78">
        <f>I29</f>
        <v>1169</v>
      </c>
      <c r="K29" s="231"/>
    </row>
    <row r="30" spans="1:11" ht="19.5" customHeight="1">
      <c r="A30" s="165"/>
      <c r="B30" s="5" t="s">
        <v>402</v>
      </c>
      <c r="C30" s="23"/>
      <c r="D30" s="23"/>
      <c r="E30" s="23" t="s">
        <v>440</v>
      </c>
      <c r="F30" s="78">
        <v>120865</v>
      </c>
      <c r="G30" s="78"/>
      <c r="H30" s="78"/>
      <c r="I30" s="78">
        <f t="shared" si="9"/>
        <v>120865</v>
      </c>
      <c r="J30" s="78">
        <f>I30</f>
        <v>120865</v>
      </c>
      <c r="K30" s="231"/>
    </row>
    <row r="31" spans="1:11" ht="21.75" customHeight="1">
      <c r="A31" s="144"/>
      <c r="B31" s="5" t="s">
        <v>387</v>
      </c>
      <c r="C31" s="22"/>
      <c r="D31" s="22"/>
      <c r="E31" s="22">
        <v>2110</v>
      </c>
      <c r="F31" s="78">
        <v>66000</v>
      </c>
      <c r="G31" s="78"/>
      <c r="H31" s="78"/>
      <c r="I31" s="78">
        <f t="shared" si="9"/>
        <v>66000</v>
      </c>
      <c r="J31" s="78">
        <f>I31</f>
        <v>66000</v>
      </c>
      <c r="K31" s="231"/>
    </row>
    <row r="32" spans="1:11" ht="16.5" customHeight="1">
      <c r="A32" s="161" t="s">
        <v>337</v>
      </c>
      <c r="B32" s="30" t="s">
        <v>416</v>
      </c>
      <c r="C32" s="21">
        <v>710</v>
      </c>
      <c r="D32" s="27"/>
      <c r="E32" s="27"/>
      <c r="F32" s="80">
        <f aca="true" t="shared" si="10" ref="F32:K32">F33+F35+F37</f>
        <v>328071</v>
      </c>
      <c r="G32" s="80">
        <f t="shared" si="10"/>
        <v>0</v>
      </c>
      <c r="H32" s="80">
        <f t="shared" si="10"/>
        <v>0</v>
      </c>
      <c r="I32" s="80">
        <f t="shared" si="10"/>
        <v>328071</v>
      </c>
      <c r="J32" s="80">
        <f t="shared" si="10"/>
        <v>328071</v>
      </c>
      <c r="K32" s="232">
        <f t="shared" si="10"/>
        <v>0</v>
      </c>
    </row>
    <row r="33" spans="1:11" ht="24.75" customHeight="1">
      <c r="A33" s="206" t="s">
        <v>375</v>
      </c>
      <c r="B33" s="207" t="s">
        <v>89</v>
      </c>
      <c r="C33" s="210"/>
      <c r="D33" s="210">
        <v>71013</v>
      </c>
      <c r="E33" s="207"/>
      <c r="F33" s="209">
        <f aca="true" t="shared" si="11" ref="F33:K33">F34</f>
        <v>46000</v>
      </c>
      <c r="G33" s="209">
        <f t="shared" si="11"/>
        <v>0</v>
      </c>
      <c r="H33" s="209">
        <f t="shared" si="11"/>
        <v>0</v>
      </c>
      <c r="I33" s="209">
        <f t="shared" si="11"/>
        <v>46000</v>
      </c>
      <c r="J33" s="209">
        <f t="shared" si="11"/>
        <v>46000</v>
      </c>
      <c r="K33" s="230">
        <f t="shared" si="11"/>
        <v>0</v>
      </c>
    </row>
    <row r="34" spans="1:11" ht="24" customHeight="1">
      <c r="A34" s="144"/>
      <c r="B34" s="5" t="s">
        <v>387</v>
      </c>
      <c r="C34" s="22"/>
      <c r="D34" s="22"/>
      <c r="E34" s="22">
        <v>2110</v>
      </c>
      <c r="F34" s="78">
        <v>46000</v>
      </c>
      <c r="G34" s="78"/>
      <c r="H34" s="78"/>
      <c r="I34" s="78">
        <f>F34+G34-H34</f>
        <v>46000</v>
      </c>
      <c r="J34" s="78">
        <f>I34</f>
        <v>46000</v>
      </c>
      <c r="K34" s="231"/>
    </row>
    <row r="35" spans="1:11" ht="24.75" customHeight="1">
      <c r="A35" s="206" t="s">
        <v>378</v>
      </c>
      <c r="B35" s="207" t="s">
        <v>91</v>
      </c>
      <c r="C35" s="210"/>
      <c r="D35" s="210">
        <v>71014</v>
      </c>
      <c r="E35" s="207"/>
      <c r="F35" s="209">
        <f aca="true" t="shared" si="12" ref="F35:K35">F36</f>
        <v>19000</v>
      </c>
      <c r="G35" s="209">
        <f t="shared" si="12"/>
        <v>0</v>
      </c>
      <c r="H35" s="209">
        <f t="shared" si="12"/>
        <v>0</v>
      </c>
      <c r="I35" s="209">
        <f t="shared" si="12"/>
        <v>19000</v>
      </c>
      <c r="J35" s="209">
        <f t="shared" si="12"/>
        <v>19000</v>
      </c>
      <c r="K35" s="230">
        <f t="shared" si="12"/>
        <v>0</v>
      </c>
    </row>
    <row r="36" spans="1:11" ht="24.75" customHeight="1">
      <c r="A36" s="144"/>
      <c r="B36" s="5" t="s">
        <v>387</v>
      </c>
      <c r="C36" s="22"/>
      <c r="D36" s="22"/>
      <c r="E36" s="22">
        <v>2110</v>
      </c>
      <c r="F36" s="78">
        <v>19000</v>
      </c>
      <c r="G36" s="78"/>
      <c r="H36" s="78"/>
      <c r="I36" s="78">
        <f>F36+G36-H36</f>
        <v>19000</v>
      </c>
      <c r="J36" s="78">
        <f>I36</f>
        <v>19000</v>
      </c>
      <c r="K36" s="231"/>
    </row>
    <row r="37" spans="1:11" ht="17.25" customHeight="1">
      <c r="A37" s="206" t="s">
        <v>409</v>
      </c>
      <c r="B37" s="207" t="s">
        <v>93</v>
      </c>
      <c r="C37" s="210"/>
      <c r="D37" s="210">
        <v>71015</v>
      </c>
      <c r="E37" s="207"/>
      <c r="F37" s="209">
        <f aca="true" t="shared" si="13" ref="F37:K37">F38+F39</f>
        <v>263071</v>
      </c>
      <c r="G37" s="209">
        <f t="shared" si="13"/>
        <v>0</v>
      </c>
      <c r="H37" s="209">
        <f t="shared" si="13"/>
        <v>0</v>
      </c>
      <c r="I37" s="209">
        <f t="shared" si="13"/>
        <v>263071</v>
      </c>
      <c r="J37" s="209">
        <f t="shared" si="13"/>
        <v>263071</v>
      </c>
      <c r="K37" s="230">
        <f t="shared" si="13"/>
        <v>0</v>
      </c>
    </row>
    <row r="38" spans="1:11" ht="18" customHeight="1">
      <c r="A38" s="144"/>
      <c r="B38" s="5" t="s">
        <v>377</v>
      </c>
      <c r="C38" s="166"/>
      <c r="D38" s="166"/>
      <c r="E38" s="28" t="s">
        <v>436</v>
      </c>
      <c r="F38" s="78">
        <v>90</v>
      </c>
      <c r="G38" s="78"/>
      <c r="H38" s="78"/>
      <c r="I38" s="78">
        <f>F38+G38-H38</f>
        <v>90</v>
      </c>
      <c r="J38" s="78">
        <f>I38</f>
        <v>90</v>
      </c>
      <c r="K38" s="231"/>
    </row>
    <row r="39" spans="1:11" ht="23.25" customHeight="1">
      <c r="A39" s="144"/>
      <c r="B39" s="5" t="s">
        <v>387</v>
      </c>
      <c r="C39" s="22"/>
      <c r="D39" s="22"/>
      <c r="E39" s="22">
        <v>2110</v>
      </c>
      <c r="F39" s="78">
        <v>262981</v>
      </c>
      <c r="G39" s="78"/>
      <c r="H39" s="78"/>
      <c r="I39" s="78">
        <f>F39+G39-H39</f>
        <v>262981</v>
      </c>
      <c r="J39" s="78">
        <f>I39</f>
        <v>262981</v>
      </c>
      <c r="K39" s="231"/>
    </row>
    <row r="40" spans="1:11" ht="16.5" customHeight="1">
      <c r="A40" s="161" t="s">
        <v>343</v>
      </c>
      <c r="B40" s="30" t="s">
        <v>399</v>
      </c>
      <c r="C40" s="21">
        <v>750</v>
      </c>
      <c r="D40" s="27"/>
      <c r="E40" s="21"/>
      <c r="F40" s="80">
        <f aca="true" t="shared" si="14" ref="F40:K40">F41+F43+F50+F52</f>
        <v>768018</v>
      </c>
      <c r="G40" s="80">
        <f t="shared" si="14"/>
        <v>0</v>
      </c>
      <c r="H40" s="80">
        <f t="shared" si="14"/>
        <v>0</v>
      </c>
      <c r="I40" s="80">
        <f t="shared" si="14"/>
        <v>768018</v>
      </c>
      <c r="J40" s="80">
        <f t="shared" si="14"/>
        <v>591220</v>
      </c>
      <c r="K40" s="232">
        <f t="shared" si="14"/>
        <v>176798</v>
      </c>
    </row>
    <row r="41" spans="1:11" ht="18.75" customHeight="1">
      <c r="A41" s="206" t="s">
        <v>375</v>
      </c>
      <c r="B41" s="207" t="s">
        <v>376</v>
      </c>
      <c r="C41" s="210"/>
      <c r="D41" s="210">
        <v>75011</v>
      </c>
      <c r="E41" s="207"/>
      <c r="F41" s="209">
        <f aca="true" t="shared" si="15" ref="F41:K41">F42</f>
        <v>176374</v>
      </c>
      <c r="G41" s="209">
        <f t="shared" si="15"/>
        <v>0</v>
      </c>
      <c r="H41" s="209">
        <f t="shared" si="15"/>
        <v>0</v>
      </c>
      <c r="I41" s="209">
        <f t="shared" si="15"/>
        <v>176374</v>
      </c>
      <c r="J41" s="209">
        <f t="shared" si="15"/>
        <v>176374</v>
      </c>
      <c r="K41" s="230">
        <f t="shared" si="15"/>
        <v>0</v>
      </c>
    </row>
    <row r="42" spans="1:11" ht="23.25" customHeight="1">
      <c r="A42" s="144"/>
      <c r="B42" s="5" t="s">
        <v>387</v>
      </c>
      <c r="C42" s="22"/>
      <c r="D42" s="22"/>
      <c r="E42" s="22">
        <v>2110</v>
      </c>
      <c r="F42" s="78">
        <v>176374</v>
      </c>
      <c r="G42" s="78"/>
      <c r="H42" s="78"/>
      <c r="I42" s="78">
        <f>F42+G42-H42</f>
        <v>176374</v>
      </c>
      <c r="J42" s="78">
        <f>I42</f>
        <v>176374</v>
      </c>
      <c r="K42" s="231"/>
    </row>
    <row r="43" spans="1:11" ht="17.25" customHeight="1">
      <c r="A43" s="206" t="s">
        <v>378</v>
      </c>
      <c r="B43" s="207" t="s">
        <v>400</v>
      </c>
      <c r="C43" s="210"/>
      <c r="D43" s="210">
        <v>75020</v>
      </c>
      <c r="E43" s="210"/>
      <c r="F43" s="209">
        <f aca="true" t="shared" si="16" ref="F43:K43">SUM(F44:F49)</f>
        <v>19330</v>
      </c>
      <c r="G43" s="209">
        <f t="shared" si="16"/>
        <v>0</v>
      </c>
      <c r="H43" s="209">
        <f t="shared" si="16"/>
        <v>0</v>
      </c>
      <c r="I43" s="209">
        <f t="shared" si="16"/>
        <v>19330</v>
      </c>
      <c r="J43" s="209">
        <f t="shared" si="16"/>
        <v>19330</v>
      </c>
      <c r="K43" s="230">
        <f t="shared" si="16"/>
        <v>0</v>
      </c>
    </row>
    <row r="44" spans="1:11" ht="15.75" customHeight="1">
      <c r="A44" s="144"/>
      <c r="B44" s="5" t="s">
        <v>401</v>
      </c>
      <c r="C44" s="23"/>
      <c r="D44" s="23"/>
      <c r="E44" s="23" t="s">
        <v>441</v>
      </c>
      <c r="F44" s="78">
        <v>0</v>
      </c>
      <c r="G44" s="78"/>
      <c r="H44" s="78"/>
      <c r="I44" s="78">
        <f aca="true" t="shared" si="17" ref="I44:I49">F44+G44-H44</f>
        <v>0</v>
      </c>
      <c r="J44" s="78">
        <f aca="true" t="shared" si="18" ref="J44:J49">I44</f>
        <v>0</v>
      </c>
      <c r="K44" s="231"/>
    </row>
    <row r="45" spans="1:11" ht="16.5" customHeight="1">
      <c r="A45" s="144"/>
      <c r="B45" s="5" t="s">
        <v>33</v>
      </c>
      <c r="C45" s="23"/>
      <c r="D45" s="23"/>
      <c r="E45" s="23" t="s">
        <v>32</v>
      </c>
      <c r="F45" s="78">
        <v>0</v>
      </c>
      <c r="G45" s="78"/>
      <c r="H45" s="78"/>
      <c r="I45" s="78">
        <f t="shared" si="17"/>
        <v>0</v>
      </c>
      <c r="J45" s="78">
        <f t="shared" si="18"/>
        <v>0</v>
      </c>
      <c r="K45" s="231"/>
    </row>
    <row r="46" spans="1:11" ht="16.5" customHeight="1">
      <c r="A46" s="144"/>
      <c r="B46" s="5" t="s">
        <v>380</v>
      </c>
      <c r="C46" s="23"/>
      <c r="D46" s="23"/>
      <c r="E46" s="23" t="s">
        <v>437</v>
      </c>
      <c r="F46" s="78">
        <v>11963</v>
      </c>
      <c r="G46" s="78"/>
      <c r="H46" s="78"/>
      <c r="I46" s="78">
        <f t="shared" si="17"/>
        <v>11963</v>
      </c>
      <c r="J46" s="78">
        <f t="shared" si="18"/>
        <v>11963</v>
      </c>
      <c r="K46" s="231"/>
    </row>
    <row r="47" spans="1:11" ht="22.5" customHeight="1">
      <c r="A47" s="144"/>
      <c r="B47" s="5" t="s">
        <v>382</v>
      </c>
      <c r="C47" s="23"/>
      <c r="D47" s="23"/>
      <c r="E47" s="23" t="s">
        <v>438</v>
      </c>
      <c r="F47" s="78">
        <v>3526</v>
      </c>
      <c r="G47" s="78"/>
      <c r="H47" s="78"/>
      <c r="I47" s="78">
        <f t="shared" si="17"/>
        <v>3526</v>
      </c>
      <c r="J47" s="78">
        <f t="shared" si="18"/>
        <v>3526</v>
      </c>
      <c r="K47" s="231"/>
    </row>
    <row r="48" spans="1:11" ht="17.25" customHeight="1">
      <c r="A48" s="144"/>
      <c r="B48" s="5" t="s">
        <v>383</v>
      </c>
      <c r="C48" s="23"/>
      <c r="D48" s="23"/>
      <c r="E48" s="23" t="s">
        <v>439</v>
      </c>
      <c r="F48" s="78">
        <v>541</v>
      </c>
      <c r="G48" s="78"/>
      <c r="H48" s="78"/>
      <c r="I48" s="78">
        <f t="shared" si="17"/>
        <v>541</v>
      </c>
      <c r="J48" s="78">
        <f t="shared" si="18"/>
        <v>541</v>
      </c>
      <c r="K48" s="231"/>
    </row>
    <row r="49" spans="1:11" ht="19.5" customHeight="1">
      <c r="A49" s="144"/>
      <c r="B49" s="5" t="s">
        <v>402</v>
      </c>
      <c r="C49" s="23"/>
      <c r="D49" s="23"/>
      <c r="E49" s="23" t="s">
        <v>440</v>
      </c>
      <c r="F49" s="78">
        <v>3300</v>
      </c>
      <c r="G49" s="78"/>
      <c r="H49" s="78"/>
      <c r="I49" s="78">
        <f t="shared" si="17"/>
        <v>3300</v>
      </c>
      <c r="J49" s="78">
        <f t="shared" si="18"/>
        <v>3300</v>
      </c>
      <c r="K49" s="231"/>
    </row>
    <row r="50" spans="1:11" ht="19.5" customHeight="1">
      <c r="A50" s="206" t="s">
        <v>409</v>
      </c>
      <c r="B50" s="207" t="s">
        <v>107</v>
      </c>
      <c r="C50" s="210"/>
      <c r="D50" s="210">
        <v>75045</v>
      </c>
      <c r="E50" s="207"/>
      <c r="F50" s="209">
        <f aca="true" t="shared" si="19" ref="F50:K50">F51</f>
        <v>15000</v>
      </c>
      <c r="G50" s="209">
        <f t="shared" si="19"/>
        <v>0</v>
      </c>
      <c r="H50" s="209">
        <f t="shared" si="19"/>
        <v>0</v>
      </c>
      <c r="I50" s="209">
        <f t="shared" si="19"/>
        <v>15000</v>
      </c>
      <c r="J50" s="209">
        <f t="shared" si="19"/>
        <v>15000</v>
      </c>
      <c r="K50" s="230">
        <f t="shared" si="19"/>
        <v>0</v>
      </c>
    </row>
    <row r="51" spans="1:11" ht="23.25" customHeight="1">
      <c r="A51" s="144"/>
      <c r="B51" s="5" t="s">
        <v>387</v>
      </c>
      <c r="C51" s="22"/>
      <c r="D51" s="22"/>
      <c r="E51" s="22">
        <v>2110</v>
      </c>
      <c r="F51" s="78">
        <v>15000</v>
      </c>
      <c r="G51" s="78"/>
      <c r="H51" s="78"/>
      <c r="I51" s="78">
        <f>F51+G51-H51</f>
        <v>15000</v>
      </c>
      <c r="J51" s="78">
        <f>I51</f>
        <v>15000</v>
      </c>
      <c r="K51" s="231"/>
    </row>
    <row r="52" spans="1:11" ht="27" customHeight="1">
      <c r="A52" s="206" t="s">
        <v>492</v>
      </c>
      <c r="B52" s="207" t="s">
        <v>281</v>
      </c>
      <c r="C52" s="210"/>
      <c r="D52" s="210">
        <v>75075</v>
      </c>
      <c r="E52" s="210"/>
      <c r="F52" s="209">
        <f aca="true" t="shared" si="20" ref="F52:K52">SUM(F53:F56)</f>
        <v>557314</v>
      </c>
      <c r="G52" s="209">
        <f t="shared" si="20"/>
        <v>0</v>
      </c>
      <c r="H52" s="209">
        <f t="shared" si="20"/>
        <v>0</v>
      </c>
      <c r="I52" s="209">
        <f t="shared" si="20"/>
        <v>557314</v>
      </c>
      <c r="J52" s="209">
        <f t="shared" si="20"/>
        <v>380516</v>
      </c>
      <c r="K52" s="230">
        <f t="shared" si="20"/>
        <v>176798</v>
      </c>
    </row>
    <row r="53" spans="1:12" ht="18" customHeight="1">
      <c r="A53" s="167"/>
      <c r="B53" s="75" t="s">
        <v>377</v>
      </c>
      <c r="C53" s="104"/>
      <c r="D53" s="104"/>
      <c r="E53" s="142" t="s">
        <v>436</v>
      </c>
      <c r="F53" s="105">
        <v>113</v>
      </c>
      <c r="G53" s="105"/>
      <c r="H53" s="105"/>
      <c r="I53" s="105">
        <f>F53+G53-H53</f>
        <v>113</v>
      </c>
      <c r="J53" s="105">
        <f>I53</f>
        <v>113</v>
      </c>
      <c r="K53" s="233"/>
      <c r="L53" s="2"/>
    </row>
    <row r="54" spans="1:12" ht="21.75" customHeight="1">
      <c r="A54" s="144"/>
      <c r="B54" s="272" t="s">
        <v>583</v>
      </c>
      <c r="C54" s="22"/>
      <c r="D54" s="22"/>
      <c r="E54" s="22">
        <v>2705</v>
      </c>
      <c r="F54" s="78">
        <v>321653</v>
      </c>
      <c r="G54" s="105"/>
      <c r="H54" s="105"/>
      <c r="I54" s="105">
        <f>F54+G54-H54</f>
        <v>321653</v>
      </c>
      <c r="J54" s="105">
        <f>I54</f>
        <v>321653</v>
      </c>
      <c r="K54" s="231"/>
      <c r="L54" s="2"/>
    </row>
    <row r="55" spans="1:12" ht="24.75" customHeight="1">
      <c r="A55" s="167"/>
      <c r="B55" s="18" t="s">
        <v>502</v>
      </c>
      <c r="C55" s="104"/>
      <c r="D55" s="104"/>
      <c r="E55" s="104">
        <v>2326</v>
      </c>
      <c r="F55" s="105">
        <v>58750</v>
      </c>
      <c r="G55" s="105"/>
      <c r="H55" s="105"/>
      <c r="I55" s="105">
        <f>F55+G55-H55</f>
        <v>58750</v>
      </c>
      <c r="J55" s="105">
        <f>I55</f>
        <v>58750</v>
      </c>
      <c r="K55" s="233"/>
      <c r="L55" s="2"/>
    </row>
    <row r="56" spans="1:12" ht="33.75" customHeight="1">
      <c r="A56" s="167"/>
      <c r="B56" s="270" t="s">
        <v>458</v>
      </c>
      <c r="C56" s="104"/>
      <c r="D56" s="104"/>
      <c r="E56" s="104">
        <v>6295</v>
      </c>
      <c r="F56" s="105">
        <v>176798</v>
      </c>
      <c r="G56" s="105"/>
      <c r="H56" s="105"/>
      <c r="I56" s="105">
        <f>F56+G56-H56</f>
        <v>176798</v>
      </c>
      <c r="J56" s="105"/>
      <c r="K56" s="233">
        <f>I56</f>
        <v>176798</v>
      </c>
      <c r="L56" s="2"/>
    </row>
    <row r="57" spans="1:12" ht="24.75" customHeight="1">
      <c r="A57" s="259" t="s">
        <v>344</v>
      </c>
      <c r="B57" s="266" t="s">
        <v>200</v>
      </c>
      <c r="C57" s="260">
        <v>752</v>
      </c>
      <c r="D57" s="260"/>
      <c r="E57" s="260"/>
      <c r="F57" s="261">
        <f aca="true" t="shared" si="21" ref="F57:K58">F58</f>
        <v>2629</v>
      </c>
      <c r="G57" s="261">
        <f t="shared" si="21"/>
        <v>0</v>
      </c>
      <c r="H57" s="261">
        <f t="shared" si="21"/>
        <v>0</v>
      </c>
      <c r="I57" s="261">
        <f t="shared" si="21"/>
        <v>2629</v>
      </c>
      <c r="J57" s="261">
        <f t="shared" si="21"/>
        <v>2629</v>
      </c>
      <c r="K57" s="267">
        <f t="shared" si="21"/>
        <v>0</v>
      </c>
      <c r="L57" s="2"/>
    </row>
    <row r="58" spans="1:12" ht="24.75" customHeight="1">
      <c r="A58" s="256" t="s">
        <v>375</v>
      </c>
      <c r="B58" s="255" t="s">
        <v>566</v>
      </c>
      <c r="C58" s="257"/>
      <c r="D58" s="257">
        <v>75212</v>
      </c>
      <c r="E58" s="257"/>
      <c r="F58" s="258">
        <f t="shared" si="21"/>
        <v>2629</v>
      </c>
      <c r="G58" s="258">
        <f t="shared" si="21"/>
        <v>0</v>
      </c>
      <c r="H58" s="258">
        <f t="shared" si="21"/>
        <v>0</v>
      </c>
      <c r="I58" s="258">
        <f t="shared" si="21"/>
        <v>2629</v>
      </c>
      <c r="J58" s="258">
        <f t="shared" si="21"/>
        <v>2629</v>
      </c>
      <c r="K58" s="268">
        <f t="shared" si="21"/>
        <v>0</v>
      </c>
      <c r="L58" s="2"/>
    </row>
    <row r="59" spans="1:12" ht="24.75" customHeight="1">
      <c r="A59" s="167"/>
      <c r="B59" s="5" t="s">
        <v>402</v>
      </c>
      <c r="C59" s="22"/>
      <c r="D59" s="145"/>
      <c r="E59" s="23" t="s">
        <v>440</v>
      </c>
      <c r="F59" s="105">
        <v>2629</v>
      </c>
      <c r="G59" s="105"/>
      <c r="H59" s="105"/>
      <c r="I59" s="105">
        <f>F59+G59-H59</f>
        <v>2629</v>
      </c>
      <c r="J59" s="105">
        <f>I59</f>
        <v>2629</v>
      </c>
      <c r="K59" s="233"/>
      <c r="L59" s="2"/>
    </row>
    <row r="60" spans="1:12" ht="27.75" customHeight="1">
      <c r="A60" s="161" t="s">
        <v>342</v>
      </c>
      <c r="B60" s="30" t="s">
        <v>403</v>
      </c>
      <c r="C60" s="21">
        <v>754</v>
      </c>
      <c r="D60" s="27"/>
      <c r="E60" s="27"/>
      <c r="F60" s="80">
        <f aca="true" t="shared" si="22" ref="F60:K60">F61+F70</f>
        <v>3273725</v>
      </c>
      <c r="G60" s="80">
        <f t="shared" si="22"/>
        <v>0</v>
      </c>
      <c r="H60" s="80">
        <f t="shared" si="22"/>
        <v>0</v>
      </c>
      <c r="I60" s="80">
        <f t="shared" si="22"/>
        <v>3273725</v>
      </c>
      <c r="J60" s="80">
        <f t="shared" si="22"/>
        <v>2854195</v>
      </c>
      <c r="K60" s="232">
        <f t="shared" si="22"/>
        <v>419530</v>
      </c>
      <c r="L60" s="2"/>
    </row>
    <row r="61" spans="1:11" ht="27.75" customHeight="1">
      <c r="A61" s="206" t="s">
        <v>375</v>
      </c>
      <c r="B61" s="207" t="s">
        <v>325</v>
      </c>
      <c r="C61" s="210"/>
      <c r="D61" s="210">
        <v>75411</v>
      </c>
      <c r="E61" s="207"/>
      <c r="F61" s="209">
        <f aca="true" t="shared" si="23" ref="F61:K61">SUM(F62:F69)</f>
        <v>3272725</v>
      </c>
      <c r="G61" s="209">
        <f t="shared" si="23"/>
        <v>0</v>
      </c>
      <c r="H61" s="209">
        <f t="shared" si="23"/>
        <v>0</v>
      </c>
      <c r="I61" s="209">
        <f t="shared" si="23"/>
        <v>3272725</v>
      </c>
      <c r="J61" s="209">
        <f t="shared" si="23"/>
        <v>2853195</v>
      </c>
      <c r="K61" s="230">
        <f t="shared" si="23"/>
        <v>419530</v>
      </c>
    </row>
    <row r="62" spans="1:11" ht="18.75" customHeight="1">
      <c r="A62" s="144"/>
      <c r="B62" s="5" t="s">
        <v>377</v>
      </c>
      <c r="C62" s="166"/>
      <c r="D62" s="166"/>
      <c r="E62" s="29" t="s">
        <v>436</v>
      </c>
      <c r="F62" s="78">
        <v>700</v>
      </c>
      <c r="G62" s="78"/>
      <c r="H62" s="78"/>
      <c r="I62" s="78">
        <f aca="true" t="shared" si="24" ref="I62:I69">F62+G62-H62</f>
        <v>700</v>
      </c>
      <c r="J62" s="78">
        <f>I62</f>
        <v>700</v>
      </c>
      <c r="K62" s="231"/>
    </row>
    <row r="63" spans="1:11" ht="23.25" customHeight="1">
      <c r="A63" s="144"/>
      <c r="B63" s="5" t="s">
        <v>387</v>
      </c>
      <c r="C63" s="166"/>
      <c r="D63" s="166"/>
      <c r="E63" s="29" t="s">
        <v>175</v>
      </c>
      <c r="F63" s="78">
        <v>2841325</v>
      </c>
      <c r="G63" s="78"/>
      <c r="H63" s="78"/>
      <c r="I63" s="78">
        <f t="shared" si="24"/>
        <v>2841325</v>
      </c>
      <c r="J63" s="78">
        <f>I63</f>
        <v>2841325</v>
      </c>
      <c r="K63" s="231"/>
    </row>
    <row r="64" spans="1:11" ht="32.25" customHeight="1">
      <c r="A64" s="144"/>
      <c r="B64" s="101" t="s">
        <v>308</v>
      </c>
      <c r="C64" s="166"/>
      <c r="D64" s="166"/>
      <c r="E64" s="29" t="s">
        <v>100</v>
      </c>
      <c r="F64" s="78">
        <v>1500</v>
      </c>
      <c r="G64" s="78"/>
      <c r="H64" s="78"/>
      <c r="I64" s="78">
        <f t="shared" si="24"/>
        <v>1500</v>
      </c>
      <c r="J64" s="78">
        <f>I64</f>
        <v>1500</v>
      </c>
      <c r="K64" s="231"/>
    </row>
    <row r="65" spans="1:11" ht="34.5" customHeight="1">
      <c r="A65" s="144"/>
      <c r="B65" s="5" t="s">
        <v>307</v>
      </c>
      <c r="C65" s="22"/>
      <c r="D65" s="22"/>
      <c r="E65" s="22">
        <v>2440</v>
      </c>
      <c r="F65" s="78">
        <v>6670</v>
      </c>
      <c r="G65" s="78"/>
      <c r="H65" s="78"/>
      <c r="I65" s="78">
        <f t="shared" si="24"/>
        <v>6670</v>
      </c>
      <c r="J65" s="78">
        <f>I65</f>
        <v>6670</v>
      </c>
      <c r="K65" s="231"/>
    </row>
    <row r="66" spans="1:11" ht="46.5" customHeight="1">
      <c r="A66" s="144"/>
      <c r="B66" s="5" t="s">
        <v>573</v>
      </c>
      <c r="C66" s="22"/>
      <c r="D66" s="22"/>
      <c r="E66" s="22">
        <v>2710</v>
      </c>
      <c r="F66" s="78">
        <v>3000</v>
      </c>
      <c r="G66" s="78"/>
      <c r="H66" s="78"/>
      <c r="I66" s="78">
        <f t="shared" si="24"/>
        <v>3000</v>
      </c>
      <c r="J66" s="78">
        <f>I66</f>
        <v>3000</v>
      </c>
      <c r="K66" s="231"/>
    </row>
    <row r="67" spans="1:11" ht="47.25" customHeight="1">
      <c r="A67" s="144"/>
      <c r="B67" s="101" t="s">
        <v>197</v>
      </c>
      <c r="C67" s="22"/>
      <c r="D67" s="22"/>
      <c r="E67" s="22">
        <v>6260</v>
      </c>
      <c r="F67" s="78">
        <v>19530</v>
      </c>
      <c r="G67" s="78"/>
      <c r="H67" s="78"/>
      <c r="I67" s="78">
        <f t="shared" si="24"/>
        <v>19530</v>
      </c>
      <c r="J67" s="78"/>
      <c r="K67" s="231">
        <f>I67</f>
        <v>19530</v>
      </c>
    </row>
    <row r="68" spans="1:11" ht="33.75" customHeight="1">
      <c r="A68" s="144"/>
      <c r="B68" s="18" t="s">
        <v>184</v>
      </c>
      <c r="C68" s="22"/>
      <c r="D68" s="22"/>
      <c r="E68" s="22">
        <v>6300</v>
      </c>
      <c r="F68" s="78">
        <v>100000</v>
      </c>
      <c r="G68" s="78"/>
      <c r="H68" s="78"/>
      <c r="I68" s="78">
        <f t="shared" si="24"/>
        <v>100000</v>
      </c>
      <c r="J68" s="78"/>
      <c r="K68" s="231">
        <f>I68</f>
        <v>100000</v>
      </c>
    </row>
    <row r="69" spans="1:11" ht="58.5" customHeight="1">
      <c r="A69" s="144"/>
      <c r="B69" s="5" t="s">
        <v>10</v>
      </c>
      <c r="C69" s="22"/>
      <c r="D69" s="22"/>
      <c r="E69" s="22">
        <v>6410</v>
      </c>
      <c r="F69" s="78">
        <v>300000</v>
      </c>
      <c r="G69" s="78"/>
      <c r="H69" s="78"/>
      <c r="I69" s="78">
        <f t="shared" si="24"/>
        <v>300000</v>
      </c>
      <c r="J69" s="78"/>
      <c r="K69" s="231">
        <f>I69</f>
        <v>300000</v>
      </c>
    </row>
    <row r="70" spans="1:11" ht="18" customHeight="1">
      <c r="A70" s="206" t="s">
        <v>378</v>
      </c>
      <c r="B70" s="207" t="s">
        <v>590</v>
      </c>
      <c r="C70" s="210"/>
      <c r="D70" s="210">
        <v>75414</v>
      </c>
      <c r="E70" s="210"/>
      <c r="F70" s="209">
        <f aca="true" t="shared" si="25" ref="F70:K70">F71</f>
        <v>1000</v>
      </c>
      <c r="G70" s="209">
        <f t="shared" si="25"/>
        <v>0</v>
      </c>
      <c r="H70" s="209">
        <f t="shared" si="25"/>
        <v>0</v>
      </c>
      <c r="I70" s="209">
        <f t="shared" si="25"/>
        <v>1000</v>
      </c>
      <c r="J70" s="209">
        <f t="shared" si="25"/>
        <v>1000</v>
      </c>
      <c r="K70" s="230">
        <f t="shared" si="25"/>
        <v>0</v>
      </c>
    </row>
    <row r="71" spans="1:11" ht="22.5" customHeight="1">
      <c r="A71" s="144"/>
      <c r="B71" s="5" t="s">
        <v>387</v>
      </c>
      <c r="C71" s="22"/>
      <c r="D71" s="22"/>
      <c r="E71" s="22">
        <v>2110</v>
      </c>
      <c r="F71" s="78">
        <v>1000</v>
      </c>
      <c r="G71" s="78"/>
      <c r="H71" s="78"/>
      <c r="I71" s="78">
        <f>F71+G71-H71</f>
        <v>1000</v>
      </c>
      <c r="J71" s="78">
        <f>I71</f>
        <v>1000</v>
      </c>
      <c r="K71" s="231"/>
    </row>
    <row r="72" spans="1:11" ht="36" customHeight="1">
      <c r="A72" s="161" t="s">
        <v>372</v>
      </c>
      <c r="B72" s="21" t="s">
        <v>452</v>
      </c>
      <c r="C72" s="24" t="s">
        <v>404</v>
      </c>
      <c r="D72" s="26"/>
      <c r="E72" s="26"/>
      <c r="F72" s="80">
        <f aca="true" t="shared" si="26" ref="F72:K72">F73+F76</f>
        <v>3576150</v>
      </c>
      <c r="G72" s="80">
        <f t="shared" si="26"/>
        <v>0</v>
      </c>
      <c r="H72" s="80">
        <f t="shared" si="26"/>
        <v>0</v>
      </c>
      <c r="I72" s="80">
        <f t="shared" si="26"/>
        <v>3576150</v>
      </c>
      <c r="J72" s="80">
        <f t="shared" si="26"/>
        <v>3576150</v>
      </c>
      <c r="K72" s="232">
        <f t="shared" si="26"/>
        <v>0</v>
      </c>
    </row>
    <row r="73" spans="1:11" ht="36" customHeight="1">
      <c r="A73" s="169" t="s">
        <v>375</v>
      </c>
      <c r="B73" s="143" t="s">
        <v>453</v>
      </c>
      <c r="C73" s="31"/>
      <c r="D73" s="208" t="s">
        <v>454</v>
      </c>
      <c r="E73" s="208"/>
      <c r="F73" s="209">
        <f aca="true" t="shared" si="27" ref="F73:K73">SUM(F74:F75)</f>
        <v>604546</v>
      </c>
      <c r="G73" s="209">
        <f t="shared" si="27"/>
        <v>0</v>
      </c>
      <c r="H73" s="209">
        <f t="shared" si="27"/>
        <v>0</v>
      </c>
      <c r="I73" s="209">
        <f t="shared" si="27"/>
        <v>604546</v>
      </c>
      <c r="J73" s="209">
        <f t="shared" si="27"/>
        <v>604546</v>
      </c>
      <c r="K73" s="230">
        <f t="shared" si="27"/>
        <v>0</v>
      </c>
    </row>
    <row r="74" spans="1:11" ht="16.5" customHeight="1">
      <c r="A74" s="247"/>
      <c r="B74" s="5" t="s">
        <v>401</v>
      </c>
      <c r="C74" s="23"/>
      <c r="D74" s="23"/>
      <c r="E74" s="23" t="s">
        <v>441</v>
      </c>
      <c r="F74" s="78">
        <v>602140</v>
      </c>
      <c r="G74" s="249"/>
      <c r="H74" s="249"/>
      <c r="I74" s="249">
        <f>F74+G74-H74</f>
        <v>602140</v>
      </c>
      <c r="J74" s="249">
        <f>I74</f>
        <v>602140</v>
      </c>
      <c r="K74" s="250"/>
    </row>
    <row r="75" spans="1:11" ht="16.5" customHeight="1">
      <c r="A75" s="247"/>
      <c r="B75" s="5" t="s">
        <v>33</v>
      </c>
      <c r="C75" s="23"/>
      <c r="D75" s="23"/>
      <c r="E75" s="23" t="s">
        <v>32</v>
      </c>
      <c r="F75" s="78">
        <v>2406</v>
      </c>
      <c r="G75" s="249"/>
      <c r="H75" s="249"/>
      <c r="I75" s="249">
        <f>F75+G75-H75</f>
        <v>2406</v>
      </c>
      <c r="J75" s="249">
        <f>I75</f>
        <v>2406</v>
      </c>
      <c r="K75" s="250"/>
    </row>
    <row r="76" spans="1:11" ht="27" customHeight="1">
      <c r="A76" s="206" t="s">
        <v>378</v>
      </c>
      <c r="B76" s="210" t="s">
        <v>450</v>
      </c>
      <c r="C76" s="208"/>
      <c r="D76" s="208" t="s">
        <v>405</v>
      </c>
      <c r="E76" s="208"/>
      <c r="F76" s="209">
        <f aca="true" t="shared" si="28" ref="F76:K76">F77+F78</f>
        <v>2971604</v>
      </c>
      <c r="G76" s="209">
        <f t="shared" si="28"/>
        <v>0</v>
      </c>
      <c r="H76" s="209">
        <f t="shared" si="28"/>
        <v>0</v>
      </c>
      <c r="I76" s="209">
        <f t="shared" si="28"/>
        <v>2971604</v>
      </c>
      <c r="J76" s="209">
        <f t="shared" si="28"/>
        <v>2971604</v>
      </c>
      <c r="K76" s="230">
        <f t="shared" si="28"/>
        <v>0</v>
      </c>
    </row>
    <row r="77" spans="1:11" ht="17.25" customHeight="1">
      <c r="A77" s="144"/>
      <c r="B77" s="5" t="s">
        <v>451</v>
      </c>
      <c r="C77" s="23"/>
      <c r="D77" s="23"/>
      <c r="E77" s="23" t="s">
        <v>442</v>
      </c>
      <c r="F77" s="78">
        <v>2900635</v>
      </c>
      <c r="G77" s="78"/>
      <c r="H77" s="78"/>
      <c r="I77" s="78">
        <f>F77+G77-H77</f>
        <v>2900635</v>
      </c>
      <c r="J77" s="78">
        <f>I77</f>
        <v>2900635</v>
      </c>
      <c r="K77" s="231"/>
    </row>
    <row r="78" spans="1:11" ht="15.75" customHeight="1">
      <c r="A78" s="144"/>
      <c r="B78" s="5" t="s">
        <v>77</v>
      </c>
      <c r="C78" s="23"/>
      <c r="D78" s="23"/>
      <c r="E78" s="23" t="s">
        <v>443</v>
      </c>
      <c r="F78" s="78">
        <v>70969</v>
      </c>
      <c r="G78" s="78"/>
      <c r="H78" s="78"/>
      <c r="I78" s="78">
        <f>F78+G78-H78</f>
        <v>70969</v>
      </c>
      <c r="J78" s="78">
        <f>I78</f>
        <v>70969</v>
      </c>
      <c r="K78" s="231"/>
    </row>
    <row r="79" spans="1:11" ht="20.25" customHeight="1">
      <c r="A79" s="161" t="s">
        <v>371</v>
      </c>
      <c r="B79" s="30" t="s">
        <v>406</v>
      </c>
      <c r="C79" s="21">
        <v>758</v>
      </c>
      <c r="D79" s="27"/>
      <c r="E79" s="27"/>
      <c r="F79" s="80">
        <f aca="true" t="shared" si="29" ref="F79:K79">F80+F82+F84+F86+F88</f>
        <v>22820159</v>
      </c>
      <c r="G79" s="80">
        <f t="shared" si="29"/>
        <v>0</v>
      </c>
      <c r="H79" s="80">
        <f t="shared" si="29"/>
        <v>0</v>
      </c>
      <c r="I79" s="80">
        <f t="shared" si="29"/>
        <v>22820159</v>
      </c>
      <c r="J79" s="80">
        <f t="shared" si="29"/>
        <v>22820159</v>
      </c>
      <c r="K79" s="80">
        <f t="shared" si="29"/>
        <v>0</v>
      </c>
    </row>
    <row r="80" spans="1:11" ht="22.5" customHeight="1">
      <c r="A80" s="206" t="s">
        <v>375</v>
      </c>
      <c r="B80" s="207" t="s">
        <v>388</v>
      </c>
      <c r="C80" s="210"/>
      <c r="D80" s="210">
        <v>75801</v>
      </c>
      <c r="E80" s="210"/>
      <c r="F80" s="209">
        <f aca="true" t="shared" si="30" ref="F80:K80">F81</f>
        <v>17291755</v>
      </c>
      <c r="G80" s="209">
        <f t="shared" si="30"/>
        <v>0</v>
      </c>
      <c r="H80" s="209">
        <f t="shared" si="30"/>
        <v>0</v>
      </c>
      <c r="I80" s="209">
        <f t="shared" si="30"/>
        <v>17291755</v>
      </c>
      <c r="J80" s="209">
        <f t="shared" si="30"/>
        <v>17291755</v>
      </c>
      <c r="K80" s="230">
        <f t="shared" si="30"/>
        <v>0</v>
      </c>
    </row>
    <row r="81" spans="1:11" ht="18" customHeight="1">
      <c r="A81" s="144"/>
      <c r="B81" s="5" t="s">
        <v>339</v>
      </c>
      <c r="C81" s="22"/>
      <c r="D81" s="22"/>
      <c r="E81" s="23" t="s">
        <v>445</v>
      </c>
      <c r="F81" s="78">
        <v>17291755</v>
      </c>
      <c r="G81" s="78"/>
      <c r="H81" s="78"/>
      <c r="I81" s="78">
        <f>F81+G81-H81</f>
        <v>17291755</v>
      </c>
      <c r="J81" s="78">
        <f>I81</f>
        <v>17291755</v>
      </c>
      <c r="K81" s="231"/>
    </row>
    <row r="82" spans="1:11" ht="23.25" customHeight="1">
      <c r="A82" s="206" t="s">
        <v>378</v>
      </c>
      <c r="B82" s="207" t="s">
        <v>493</v>
      </c>
      <c r="C82" s="278"/>
      <c r="D82" s="210">
        <v>75802</v>
      </c>
      <c r="E82" s="208"/>
      <c r="F82" s="209">
        <f aca="true" t="shared" si="31" ref="F82:K82">F83</f>
        <v>127170</v>
      </c>
      <c r="G82" s="209">
        <f t="shared" si="31"/>
        <v>0</v>
      </c>
      <c r="H82" s="209">
        <f t="shared" si="31"/>
        <v>0</v>
      </c>
      <c r="I82" s="209">
        <f t="shared" si="31"/>
        <v>127170</v>
      </c>
      <c r="J82" s="209">
        <f t="shared" si="31"/>
        <v>127170</v>
      </c>
      <c r="K82" s="209">
        <f t="shared" si="31"/>
        <v>0</v>
      </c>
    </row>
    <row r="83" spans="1:11" ht="18" customHeight="1">
      <c r="A83" s="144"/>
      <c r="B83" s="5" t="s">
        <v>494</v>
      </c>
      <c r="C83" s="22"/>
      <c r="D83" s="22"/>
      <c r="E83" s="23" t="s">
        <v>495</v>
      </c>
      <c r="F83" s="78">
        <v>127170</v>
      </c>
      <c r="G83" s="78"/>
      <c r="H83" s="78"/>
      <c r="I83" s="78">
        <f>F83+G83-H83</f>
        <v>127170</v>
      </c>
      <c r="J83" s="78">
        <f>I83</f>
        <v>127170</v>
      </c>
      <c r="K83" s="231"/>
    </row>
    <row r="84" spans="1:11" ht="23.25" customHeight="1">
      <c r="A84" s="206" t="s">
        <v>409</v>
      </c>
      <c r="B84" s="207" t="s">
        <v>422</v>
      </c>
      <c r="C84" s="210"/>
      <c r="D84" s="210">
        <v>75803</v>
      </c>
      <c r="E84" s="208"/>
      <c r="F84" s="209">
        <f aca="true" t="shared" si="32" ref="F84:K84">F85</f>
        <v>3151565</v>
      </c>
      <c r="G84" s="209">
        <f t="shared" si="32"/>
        <v>0</v>
      </c>
      <c r="H84" s="209">
        <f t="shared" si="32"/>
        <v>0</v>
      </c>
      <c r="I84" s="209">
        <f t="shared" si="32"/>
        <v>3151565</v>
      </c>
      <c r="J84" s="209">
        <f t="shared" si="32"/>
        <v>3151565</v>
      </c>
      <c r="K84" s="230">
        <f t="shared" si="32"/>
        <v>0</v>
      </c>
    </row>
    <row r="85" spans="1:11" ht="15.75" customHeight="1">
      <c r="A85" s="168"/>
      <c r="B85" s="5" t="s">
        <v>340</v>
      </c>
      <c r="C85" s="22"/>
      <c r="D85" s="22"/>
      <c r="E85" s="23" t="s">
        <v>445</v>
      </c>
      <c r="F85" s="78">
        <v>3151565</v>
      </c>
      <c r="G85" s="78"/>
      <c r="H85" s="78"/>
      <c r="I85" s="78">
        <f>F85+G85-H85</f>
        <v>3151565</v>
      </c>
      <c r="J85" s="78">
        <f>I85</f>
        <v>3151565</v>
      </c>
      <c r="K85" s="231"/>
    </row>
    <row r="86" spans="1:11" ht="17.25" customHeight="1">
      <c r="A86" s="206" t="s">
        <v>411</v>
      </c>
      <c r="B86" s="207" t="s">
        <v>407</v>
      </c>
      <c r="C86" s="210"/>
      <c r="D86" s="210">
        <v>75814</v>
      </c>
      <c r="E86" s="208"/>
      <c r="F86" s="209">
        <f aca="true" t="shared" si="33" ref="F86:K86">F87</f>
        <v>40000</v>
      </c>
      <c r="G86" s="209">
        <f t="shared" si="33"/>
        <v>0</v>
      </c>
      <c r="H86" s="209">
        <f t="shared" si="33"/>
        <v>0</v>
      </c>
      <c r="I86" s="209">
        <f t="shared" si="33"/>
        <v>40000</v>
      </c>
      <c r="J86" s="209">
        <f t="shared" si="33"/>
        <v>40000</v>
      </c>
      <c r="K86" s="230">
        <f t="shared" si="33"/>
        <v>0</v>
      </c>
    </row>
    <row r="87" spans="1:11" ht="14.25" customHeight="1">
      <c r="A87" s="144"/>
      <c r="B87" s="5" t="s">
        <v>377</v>
      </c>
      <c r="C87" s="22"/>
      <c r="D87" s="22"/>
      <c r="E87" s="23" t="s">
        <v>436</v>
      </c>
      <c r="F87" s="78">
        <v>40000</v>
      </c>
      <c r="G87" s="78"/>
      <c r="H87" s="78"/>
      <c r="I87" s="78">
        <f>F87+G87-H87</f>
        <v>40000</v>
      </c>
      <c r="J87" s="78">
        <f>I87</f>
        <v>40000</v>
      </c>
      <c r="K87" s="231"/>
    </row>
    <row r="88" spans="1:11" ht="24" customHeight="1">
      <c r="A88" s="206" t="s">
        <v>412</v>
      </c>
      <c r="B88" s="207" t="s">
        <v>483</v>
      </c>
      <c r="C88" s="210"/>
      <c r="D88" s="210">
        <v>75832</v>
      </c>
      <c r="E88" s="208"/>
      <c r="F88" s="209">
        <f aca="true" t="shared" si="34" ref="F88:K88">F89</f>
        <v>2209669</v>
      </c>
      <c r="G88" s="209">
        <f t="shared" si="34"/>
        <v>0</v>
      </c>
      <c r="H88" s="209">
        <f t="shared" si="34"/>
        <v>0</v>
      </c>
      <c r="I88" s="209">
        <f t="shared" si="34"/>
        <v>2209669</v>
      </c>
      <c r="J88" s="209">
        <f t="shared" si="34"/>
        <v>2209669</v>
      </c>
      <c r="K88" s="230">
        <f t="shared" si="34"/>
        <v>0</v>
      </c>
    </row>
    <row r="89" spans="1:11" ht="17.25" customHeight="1">
      <c r="A89" s="165"/>
      <c r="B89" s="5" t="s">
        <v>341</v>
      </c>
      <c r="C89" s="145"/>
      <c r="D89" s="145"/>
      <c r="E89" s="23" t="s">
        <v>445</v>
      </c>
      <c r="F89" s="78">
        <v>2209669</v>
      </c>
      <c r="G89" s="78"/>
      <c r="H89" s="78"/>
      <c r="I89" s="78">
        <f>F89+G89-H89</f>
        <v>2209669</v>
      </c>
      <c r="J89" s="78">
        <f>I89</f>
        <v>2209669</v>
      </c>
      <c r="K89" s="231"/>
    </row>
    <row r="90" spans="1:11" ht="16.5" customHeight="1">
      <c r="A90" s="161" t="s">
        <v>470</v>
      </c>
      <c r="B90" s="30" t="s">
        <v>408</v>
      </c>
      <c r="C90" s="24" t="s">
        <v>153</v>
      </c>
      <c r="D90" s="26"/>
      <c r="E90" s="26"/>
      <c r="F90" s="80">
        <f aca="true" t="shared" si="35" ref="F90:K90">F91+F95+F101+F103</f>
        <v>323018</v>
      </c>
      <c r="G90" s="80">
        <f t="shared" si="35"/>
        <v>0</v>
      </c>
      <c r="H90" s="80">
        <f t="shared" si="35"/>
        <v>0</v>
      </c>
      <c r="I90" s="80">
        <f t="shared" si="35"/>
        <v>323018</v>
      </c>
      <c r="J90" s="80">
        <f t="shared" si="35"/>
        <v>304268</v>
      </c>
      <c r="K90" s="232">
        <f t="shared" si="35"/>
        <v>18750</v>
      </c>
    </row>
    <row r="91" spans="1:11" ht="15.75" customHeight="1">
      <c r="A91" s="206" t="s">
        <v>375</v>
      </c>
      <c r="B91" s="207" t="s">
        <v>165</v>
      </c>
      <c r="C91" s="208"/>
      <c r="D91" s="208" t="s">
        <v>164</v>
      </c>
      <c r="E91" s="208"/>
      <c r="F91" s="209">
        <f aca="true" t="shared" si="36" ref="F91:K91">F92+F93+F94</f>
        <v>18638</v>
      </c>
      <c r="G91" s="209">
        <f t="shared" si="36"/>
        <v>0</v>
      </c>
      <c r="H91" s="209">
        <f t="shared" si="36"/>
        <v>0</v>
      </c>
      <c r="I91" s="209">
        <f t="shared" si="36"/>
        <v>18638</v>
      </c>
      <c r="J91" s="209">
        <f t="shared" si="36"/>
        <v>18638</v>
      </c>
      <c r="K91" s="230">
        <f t="shared" si="36"/>
        <v>0</v>
      </c>
    </row>
    <row r="92" spans="1:11" ht="15" customHeight="1">
      <c r="A92" s="144"/>
      <c r="B92" s="5" t="s">
        <v>380</v>
      </c>
      <c r="C92" s="23"/>
      <c r="D92" s="23"/>
      <c r="E92" s="23" t="s">
        <v>437</v>
      </c>
      <c r="F92" s="78">
        <v>451</v>
      </c>
      <c r="G92" s="78"/>
      <c r="H92" s="78"/>
      <c r="I92" s="78">
        <f>F92+G92-H92</f>
        <v>451</v>
      </c>
      <c r="J92" s="78">
        <f>I92</f>
        <v>451</v>
      </c>
      <c r="K92" s="231"/>
    </row>
    <row r="93" spans="1:11" ht="22.5" customHeight="1">
      <c r="A93" s="144"/>
      <c r="B93" s="5" t="s">
        <v>469</v>
      </c>
      <c r="C93" s="23"/>
      <c r="D93" s="23"/>
      <c r="E93" s="23" t="s">
        <v>438</v>
      </c>
      <c r="F93" s="78">
        <v>17787</v>
      </c>
      <c r="G93" s="78"/>
      <c r="H93" s="78"/>
      <c r="I93" s="78">
        <f>F93+G93-H93</f>
        <v>17787</v>
      </c>
      <c r="J93" s="78">
        <f>I93</f>
        <v>17787</v>
      </c>
      <c r="K93" s="231"/>
    </row>
    <row r="94" spans="1:11" ht="15.75" customHeight="1">
      <c r="A94" s="165"/>
      <c r="B94" s="5" t="s">
        <v>377</v>
      </c>
      <c r="C94" s="22"/>
      <c r="D94" s="145"/>
      <c r="E94" s="23" t="s">
        <v>436</v>
      </c>
      <c r="F94" s="78">
        <v>400</v>
      </c>
      <c r="G94" s="78"/>
      <c r="H94" s="78"/>
      <c r="I94" s="78">
        <f>F94+G94-H94</f>
        <v>400</v>
      </c>
      <c r="J94" s="78">
        <f>I94</f>
        <v>400</v>
      </c>
      <c r="K94" s="231"/>
    </row>
    <row r="95" spans="1:11" ht="18" customHeight="1">
      <c r="A95" s="206" t="s">
        <v>378</v>
      </c>
      <c r="B95" s="207" t="s">
        <v>172</v>
      </c>
      <c r="C95" s="210"/>
      <c r="D95" s="210">
        <v>80130</v>
      </c>
      <c r="E95" s="210"/>
      <c r="F95" s="209">
        <f aca="true" t="shared" si="37" ref="F95:K95">SUM(F96:F100)</f>
        <v>142401</v>
      </c>
      <c r="G95" s="209">
        <f t="shared" si="37"/>
        <v>0</v>
      </c>
      <c r="H95" s="209">
        <f t="shared" si="37"/>
        <v>0</v>
      </c>
      <c r="I95" s="209">
        <f t="shared" si="37"/>
        <v>142401</v>
      </c>
      <c r="J95" s="209">
        <f t="shared" si="37"/>
        <v>142258</v>
      </c>
      <c r="K95" s="230">
        <f t="shared" si="37"/>
        <v>143</v>
      </c>
    </row>
    <row r="96" spans="1:11" ht="22.5" customHeight="1">
      <c r="A96" s="165"/>
      <c r="B96" s="5" t="s">
        <v>469</v>
      </c>
      <c r="C96" s="22"/>
      <c r="D96" s="145"/>
      <c r="E96" s="23" t="s">
        <v>438</v>
      </c>
      <c r="F96" s="78">
        <v>37865</v>
      </c>
      <c r="G96" s="78"/>
      <c r="H96" s="78"/>
      <c r="I96" s="78">
        <f>F96+G96-H96</f>
        <v>37865</v>
      </c>
      <c r="J96" s="78">
        <f>I96</f>
        <v>37865</v>
      </c>
      <c r="K96" s="231"/>
    </row>
    <row r="97" spans="1:11" ht="17.25" customHeight="1">
      <c r="A97" s="165"/>
      <c r="B97" s="5" t="s">
        <v>383</v>
      </c>
      <c r="C97" s="22"/>
      <c r="D97" s="145"/>
      <c r="E97" s="23" t="s">
        <v>439</v>
      </c>
      <c r="F97" s="78">
        <v>83203</v>
      </c>
      <c r="G97" s="78"/>
      <c r="H97" s="78"/>
      <c r="I97" s="78">
        <f>F97+G97-H97</f>
        <v>83203</v>
      </c>
      <c r="J97" s="78">
        <f>I97</f>
        <v>83203</v>
      </c>
      <c r="K97" s="231"/>
    </row>
    <row r="98" spans="1:11" ht="16.5" customHeight="1">
      <c r="A98" s="165"/>
      <c r="B98" s="5" t="s">
        <v>277</v>
      </c>
      <c r="C98" s="22"/>
      <c r="D98" s="145"/>
      <c r="E98" s="23" t="s">
        <v>276</v>
      </c>
      <c r="F98" s="78">
        <v>143</v>
      </c>
      <c r="G98" s="78"/>
      <c r="H98" s="78"/>
      <c r="I98" s="78">
        <f>F98+G98-H98</f>
        <v>143</v>
      </c>
      <c r="J98" s="78"/>
      <c r="K98" s="231">
        <f>I98</f>
        <v>143</v>
      </c>
    </row>
    <row r="99" spans="1:11" ht="18" customHeight="1">
      <c r="A99" s="165"/>
      <c r="B99" s="5" t="s">
        <v>377</v>
      </c>
      <c r="C99" s="22"/>
      <c r="D99" s="145"/>
      <c r="E99" s="23" t="s">
        <v>436</v>
      </c>
      <c r="F99" s="78">
        <v>412</v>
      </c>
      <c r="G99" s="78"/>
      <c r="H99" s="78"/>
      <c r="I99" s="78">
        <f>F99+G99-H99</f>
        <v>412</v>
      </c>
      <c r="J99" s="78">
        <f>I99</f>
        <v>412</v>
      </c>
      <c r="K99" s="231"/>
    </row>
    <row r="100" spans="1:11" ht="18" customHeight="1">
      <c r="A100" s="165"/>
      <c r="B100" s="5" t="s">
        <v>402</v>
      </c>
      <c r="C100" s="22"/>
      <c r="D100" s="145"/>
      <c r="E100" s="23" t="s">
        <v>440</v>
      </c>
      <c r="F100" s="78">
        <v>20778</v>
      </c>
      <c r="G100" s="78"/>
      <c r="H100" s="78"/>
      <c r="I100" s="78">
        <f>F100+G100-H100</f>
        <v>20778</v>
      </c>
      <c r="J100" s="78">
        <f>I100</f>
        <v>20778</v>
      </c>
      <c r="K100" s="231"/>
    </row>
    <row r="101" spans="1:11" ht="18" customHeight="1">
      <c r="A101" s="206" t="s">
        <v>409</v>
      </c>
      <c r="B101" s="207" t="s">
        <v>36</v>
      </c>
      <c r="C101" s="210"/>
      <c r="D101" s="210">
        <v>80148</v>
      </c>
      <c r="E101" s="210"/>
      <c r="F101" s="209">
        <f aca="true" t="shared" si="38" ref="F101:K101">SUM(F102:F102)</f>
        <v>8598</v>
      </c>
      <c r="G101" s="209">
        <f t="shared" si="38"/>
        <v>0</v>
      </c>
      <c r="H101" s="209">
        <f t="shared" si="38"/>
        <v>0</v>
      </c>
      <c r="I101" s="209">
        <f t="shared" si="38"/>
        <v>8598</v>
      </c>
      <c r="J101" s="209">
        <f t="shared" si="38"/>
        <v>8598</v>
      </c>
      <c r="K101" s="230">
        <f t="shared" si="38"/>
        <v>0</v>
      </c>
    </row>
    <row r="102" spans="1:11" ht="18" customHeight="1">
      <c r="A102" s="165"/>
      <c r="B102" s="5" t="s">
        <v>383</v>
      </c>
      <c r="C102" s="22"/>
      <c r="D102" s="145"/>
      <c r="E102" s="23" t="s">
        <v>439</v>
      </c>
      <c r="F102" s="78">
        <v>8598</v>
      </c>
      <c r="G102" s="78"/>
      <c r="H102" s="78"/>
      <c r="I102" s="78">
        <f>F102+G102-H102</f>
        <v>8598</v>
      </c>
      <c r="J102" s="78">
        <f>I102</f>
        <v>8598</v>
      </c>
      <c r="K102" s="231"/>
    </row>
    <row r="103" spans="1:11" ht="18" customHeight="1">
      <c r="A103" s="206" t="s">
        <v>411</v>
      </c>
      <c r="B103" s="207" t="s">
        <v>110</v>
      </c>
      <c r="C103" s="210"/>
      <c r="D103" s="210">
        <v>80195</v>
      </c>
      <c r="E103" s="208"/>
      <c r="F103" s="209">
        <f aca="true" t="shared" si="39" ref="F103:K103">SUM(F104:F112)</f>
        <v>153381</v>
      </c>
      <c r="G103" s="209">
        <f t="shared" si="39"/>
        <v>0</v>
      </c>
      <c r="H103" s="209">
        <f t="shared" si="39"/>
        <v>0</v>
      </c>
      <c r="I103" s="209">
        <f t="shared" si="39"/>
        <v>153381</v>
      </c>
      <c r="J103" s="209">
        <f t="shared" si="39"/>
        <v>134774</v>
      </c>
      <c r="K103" s="230">
        <f t="shared" si="39"/>
        <v>18607</v>
      </c>
    </row>
    <row r="104" spans="1:11" ht="26.25" customHeight="1">
      <c r="A104" s="144"/>
      <c r="B104" s="5" t="s">
        <v>382</v>
      </c>
      <c r="C104" s="22"/>
      <c r="D104" s="22"/>
      <c r="E104" s="23" t="s">
        <v>438</v>
      </c>
      <c r="F104" s="78">
        <v>42181</v>
      </c>
      <c r="G104" s="78"/>
      <c r="H104" s="78"/>
      <c r="I104" s="78">
        <f aca="true" t="shared" si="40" ref="I104:I112">F104+G104-H104</f>
        <v>42181</v>
      </c>
      <c r="J104" s="78">
        <f aca="true" t="shared" si="41" ref="J104:J111">I104</f>
        <v>42181</v>
      </c>
      <c r="K104" s="231"/>
    </row>
    <row r="105" spans="1:11" ht="16.5" customHeight="1">
      <c r="A105" s="144"/>
      <c r="B105" s="5" t="s">
        <v>383</v>
      </c>
      <c r="C105" s="22"/>
      <c r="D105" s="22"/>
      <c r="E105" s="23" t="s">
        <v>439</v>
      </c>
      <c r="F105" s="78">
        <v>33000</v>
      </c>
      <c r="G105" s="78"/>
      <c r="H105" s="78"/>
      <c r="I105" s="78">
        <f t="shared" si="40"/>
        <v>33000</v>
      </c>
      <c r="J105" s="78">
        <f t="shared" si="41"/>
        <v>33000</v>
      </c>
      <c r="K105" s="231"/>
    </row>
    <row r="106" spans="1:11" ht="16.5" customHeight="1">
      <c r="A106" s="144"/>
      <c r="B106" s="5" t="s">
        <v>377</v>
      </c>
      <c r="C106" s="22"/>
      <c r="D106" s="145"/>
      <c r="E106" s="23" t="s">
        <v>436</v>
      </c>
      <c r="F106" s="78">
        <v>9</v>
      </c>
      <c r="G106" s="78"/>
      <c r="H106" s="78"/>
      <c r="I106" s="78">
        <f t="shared" si="40"/>
        <v>9</v>
      </c>
      <c r="J106" s="78">
        <f t="shared" si="41"/>
        <v>9</v>
      </c>
      <c r="K106" s="231"/>
    </row>
    <row r="107" spans="1:11" ht="16.5" customHeight="1">
      <c r="A107" s="144"/>
      <c r="B107" s="5" t="s">
        <v>402</v>
      </c>
      <c r="C107" s="22"/>
      <c r="D107" s="145"/>
      <c r="E107" s="23" t="s">
        <v>440</v>
      </c>
      <c r="F107" s="78">
        <v>3367</v>
      </c>
      <c r="G107" s="78"/>
      <c r="H107" s="78"/>
      <c r="I107" s="78">
        <f t="shared" si="40"/>
        <v>3367</v>
      </c>
      <c r="J107" s="78">
        <f t="shared" si="41"/>
        <v>3367</v>
      </c>
      <c r="K107" s="231"/>
    </row>
    <row r="108" spans="1:11" ht="18" customHeight="1">
      <c r="A108" s="144"/>
      <c r="B108" s="99" t="s">
        <v>37</v>
      </c>
      <c r="C108" s="22"/>
      <c r="D108" s="22"/>
      <c r="E108" s="23" t="s">
        <v>393</v>
      </c>
      <c r="F108" s="78">
        <v>10407</v>
      </c>
      <c r="G108" s="78"/>
      <c r="H108" s="78"/>
      <c r="I108" s="78">
        <f t="shared" si="40"/>
        <v>10407</v>
      </c>
      <c r="J108" s="78">
        <f t="shared" si="41"/>
        <v>10407</v>
      </c>
      <c r="K108" s="231"/>
    </row>
    <row r="109" spans="1:11" ht="23.25" customHeight="1">
      <c r="A109" s="144"/>
      <c r="B109" s="99" t="s">
        <v>583</v>
      </c>
      <c r="C109" s="22"/>
      <c r="D109" s="145"/>
      <c r="E109" s="23" t="s">
        <v>34</v>
      </c>
      <c r="F109" s="78">
        <v>1934</v>
      </c>
      <c r="G109" s="78"/>
      <c r="H109" s="78"/>
      <c r="I109" s="78">
        <f t="shared" si="40"/>
        <v>1934</v>
      </c>
      <c r="J109" s="78">
        <f t="shared" si="41"/>
        <v>1934</v>
      </c>
      <c r="K109" s="231"/>
    </row>
    <row r="110" spans="1:11" ht="55.5" customHeight="1">
      <c r="A110" s="144"/>
      <c r="B110" s="5" t="s">
        <v>558</v>
      </c>
      <c r="C110" s="22"/>
      <c r="D110" s="22"/>
      <c r="E110" s="23" t="s">
        <v>550</v>
      </c>
      <c r="F110" s="78">
        <v>37295</v>
      </c>
      <c r="G110" s="78"/>
      <c r="H110" s="78"/>
      <c r="I110" s="78">
        <f t="shared" si="40"/>
        <v>37295</v>
      </c>
      <c r="J110" s="78">
        <f t="shared" si="41"/>
        <v>37295</v>
      </c>
      <c r="K110" s="231"/>
    </row>
    <row r="111" spans="1:11" ht="55.5" customHeight="1">
      <c r="A111" s="144"/>
      <c r="B111" s="5" t="s">
        <v>558</v>
      </c>
      <c r="C111" s="22"/>
      <c r="D111" s="22"/>
      <c r="E111" s="23" t="s">
        <v>551</v>
      </c>
      <c r="F111" s="78">
        <v>6581</v>
      </c>
      <c r="G111" s="78"/>
      <c r="H111" s="78"/>
      <c r="I111" s="78">
        <f t="shared" si="40"/>
        <v>6581</v>
      </c>
      <c r="J111" s="78">
        <f t="shared" si="41"/>
        <v>6581</v>
      </c>
      <c r="K111" s="231"/>
    </row>
    <row r="112" spans="1:11" ht="25.5" customHeight="1">
      <c r="A112" s="144"/>
      <c r="B112" s="5" t="s">
        <v>40</v>
      </c>
      <c r="C112" s="22"/>
      <c r="D112" s="22"/>
      <c r="E112" s="23" t="s">
        <v>195</v>
      </c>
      <c r="F112" s="78">
        <v>18607</v>
      </c>
      <c r="G112" s="78"/>
      <c r="H112" s="78"/>
      <c r="I112" s="78">
        <f t="shared" si="40"/>
        <v>18607</v>
      </c>
      <c r="J112" s="78"/>
      <c r="K112" s="231">
        <f>I112</f>
        <v>18607</v>
      </c>
    </row>
    <row r="113" spans="1:11" s="1" customFormat="1" ht="17.25" customHeight="1">
      <c r="A113" s="161" t="s">
        <v>38</v>
      </c>
      <c r="B113" s="30" t="s">
        <v>410</v>
      </c>
      <c r="C113" s="21">
        <v>851</v>
      </c>
      <c r="D113" s="21"/>
      <c r="E113" s="24"/>
      <c r="F113" s="80">
        <f aca="true" t="shared" si="42" ref="F113:K113">F114+F118+F120+F122</f>
        <v>2872662</v>
      </c>
      <c r="G113" s="80">
        <f t="shared" si="42"/>
        <v>0</v>
      </c>
      <c r="H113" s="80">
        <f t="shared" si="42"/>
        <v>54199</v>
      </c>
      <c r="I113" s="80">
        <f t="shared" si="42"/>
        <v>2818463</v>
      </c>
      <c r="J113" s="80">
        <f t="shared" si="42"/>
        <v>1490022</v>
      </c>
      <c r="K113" s="232">
        <f t="shared" si="42"/>
        <v>1328441</v>
      </c>
    </row>
    <row r="114" spans="1:11" ht="17.25" customHeight="1">
      <c r="A114" s="169" t="s">
        <v>375</v>
      </c>
      <c r="B114" s="170" t="s">
        <v>192</v>
      </c>
      <c r="C114" s="143"/>
      <c r="D114" s="143">
        <v>85111</v>
      </c>
      <c r="E114" s="31"/>
      <c r="F114" s="77">
        <f aca="true" t="shared" si="43" ref="F114:K114">SUM(F115:F117)</f>
        <v>1037659</v>
      </c>
      <c r="G114" s="77">
        <f t="shared" si="43"/>
        <v>0</v>
      </c>
      <c r="H114" s="77">
        <f t="shared" si="43"/>
        <v>0</v>
      </c>
      <c r="I114" s="77">
        <f t="shared" si="43"/>
        <v>1037659</v>
      </c>
      <c r="J114" s="77">
        <f t="shared" si="43"/>
        <v>57218</v>
      </c>
      <c r="K114" s="234">
        <f t="shared" si="43"/>
        <v>980441</v>
      </c>
    </row>
    <row r="115" spans="1:11" ht="21.75" customHeight="1">
      <c r="A115" s="165"/>
      <c r="B115" s="5" t="s">
        <v>469</v>
      </c>
      <c r="C115" s="22"/>
      <c r="D115" s="22"/>
      <c r="E115" s="23" t="s">
        <v>438</v>
      </c>
      <c r="F115" s="78">
        <v>56870</v>
      </c>
      <c r="G115" s="78"/>
      <c r="H115" s="78"/>
      <c r="I115" s="78">
        <f>F115+G115-H115</f>
        <v>56870</v>
      </c>
      <c r="J115" s="78">
        <f>I115</f>
        <v>56870</v>
      </c>
      <c r="K115" s="231"/>
    </row>
    <row r="116" spans="1:11" ht="21.75" customHeight="1">
      <c r="A116" s="165"/>
      <c r="B116" s="5" t="s">
        <v>377</v>
      </c>
      <c r="C116" s="22"/>
      <c r="D116" s="145"/>
      <c r="E116" s="23" t="s">
        <v>436</v>
      </c>
      <c r="F116" s="78">
        <v>348</v>
      </c>
      <c r="G116" s="78"/>
      <c r="H116" s="78"/>
      <c r="I116" s="78">
        <f>F116+G116-H116</f>
        <v>348</v>
      </c>
      <c r="J116" s="78">
        <f>I116</f>
        <v>348</v>
      </c>
      <c r="K116" s="231"/>
    </row>
    <row r="117" spans="1:11" ht="21.75" customHeight="1">
      <c r="A117" s="165"/>
      <c r="B117" s="5" t="s">
        <v>40</v>
      </c>
      <c r="C117" s="22"/>
      <c r="D117" s="22"/>
      <c r="E117" s="23" t="s">
        <v>195</v>
      </c>
      <c r="F117" s="78">
        <v>980441</v>
      </c>
      <c r="G117" s="78"/>
      <c r="H117" s="78"/>
      <c r="I117" s="78">
        <f>F117+G117-H117</f>
        <v>980441</v>
      </c>
      <c r="J117" s="78"/>
      <c r="K117" s="231">
        <f>I117</f>
        <v>980441</v>
      </c>
    </row>
    <row r="118" spans="1:11" ht="21.75" customHeight="1">
      <c r="A118" s="169" t="s">
        <v>378</v>
      </c>
      <c r="B118" s="255" t="s">
        <v>8</v>
      </c>
      <c r="C118" s="210"/>
      <c r="D118" s="210">
        <v>85141</v>
      </c>
      <c r="E118" s="208"/>
      <c r="F118" s="209">
        <f aca="true" t="shared" si="44" ref="F118:K118">F119</f>
        <v>218000</v>
      </c>
      <c r="G118" s="209">
        <f t="shared" si="44"/>
        <v>0</v>
      </c>
      <c r="H118" s="209">
        <f t="shared" si="44"/>
        <v>0</v>
      </c>
      <c r="I118" s="209">
        <f t="shared" si="44"/>
        <v>218000</v>
      </c>
      <c r="J118" s="209">
        <f t="shared" si="44"/>
        <v>0</v>
      </c>
      <c r="K118" s="230">
        <f t="shared" si="44"/>
        <v>218000</v>
      </c>
    </row>
    <row r="119" spans="1:11" ht="57" customHeight="1">
      <c r="A119" s="273"/>
      <c r="B119" s="5" t="s">
        <v>10</v>
      </c>
      <c r="C119" s="22"/>
      <c r="D119" s="22"/>
      <c r="E119" s="23" t="s">
        <v>9</v>
      </c>
      <c r="F119" s="78">
        <v>218000</v>
      </c>
      <c r="G119" s="78"/>
      <c r="H119" s="78"/>
      <c r="I119" s="78">
        <f>F119+G119-H119</f>
        <v>218000</v>
      </c>
      <c r="J119" s="78"/>
      <c r="K119" s="231">
        <f>I119</f>
        <v>218000</v>
      </c>
    </row>
    <row r="120" spans="1:11" ht="23.25" customHeight="1">
      <c r="A120" s="169" t="s">
        <v>409</v>
      </c>
      <c r="B120" s="170" t="s">
        <v>417</v>
      </c>
      <c r="C120" s="143"/>
      <c r="D120" s="143">
        <v>85156</v>
      </c>
      <c r="E120" s="170"/>
      <c r="F120" s="77">
        <f aca="true" t="shared" si="45" ref="F120:K120">F121</f>
        <v>1441971</v>
      </c>
      <c r="G120" s="77">
        <f t="shared" si="45"/>
        <v>0</v>
      </c>
      <c r="H120" s="77">
        <f t="shared" si="45"/>
        <v>54199</v>
      </c>
      <c r="I120" s="77">
        <f t="shared" si="45"/>
        <v>1387772</v>
      </c>
      <c r="J120" s="77">
        <f t="shared" si="45"/>
        <v>1387772</v>
      </c>
      <c r="K120" s="234">
        <f t="shared" si="45"/>
        <v>0</v>
      </c>
    </row>
    <row r="121" spans="1:11" ht="22.5" customHeight="1">
      <c r="A121" s="144"/>
      <c r="B121" s="5" t="s">
        <v>390</v>
      </c>
      <c r="C121" s="22"/>
      <c r="D121" s="22"/>
      <c r="E121" s="22">
        <v>2110</v>
      </c>
      <c r="F121" s="78">
        <v>1441971</v>
      </c>
      <c r="G121" s="78"/>
      <c r="H121" s="78">
        <v>54199</v>
      </c>
      <c r="I121" s="78">
        <f>F121+G121-H121</f>
        <v>1387772</v>
      </c>
      <c r="J121" s="78">
        <f>I121</f>
        <v>1387772</v>
      </c>
      <c r="K121" s="231"/>
    </row>
    <row r="122" spans="1:11" ht="20.25" customHeight="1">
      <c r="A122" s="169" t="s">
        <v>411</v>
      </c>
      <c r="B122" s="170" t="s">
        <v>110</v>
      </c>
      <c r="C122" s="143"/>
      <c r="D122" s="143">
        <v>85195</v>
      </c>
      <c r="E122" s="143"/>
      <c r="F122" s="77">
        <f aca="true" t="shared" si="46" ref="F122:K122">SUM(F123:F126)</f>
        <v>175032</v>
      </c>
      <c r="G122" s="77">
        <f t="shared" si="46"/>
        <v>0</v>
      </c>
      <c r="H122" s="77">
        <f t="shared" si="46"/>
        <v>0</v>
      </c>
      <c r="I122" s="77">
        <f t="shared" si="46"/>
        <v>175032</v>
      </c>
      <c r="J122" s="77">
        <f t="shared" si="46"/>
        <v>45032</v>
      </c>
      <c r="K122" s="234">
        <f t="shared" si="46"/>
        <v>130000</v>
      </c>
    </row>
    <row r="123" spans="1:11" ht="22.5" customHeight="1">
      <c r="A123" s="247"/>
      <c r="B123" s="5" t="s">
        <v>469</v>
      </c>
      <c r="C123" s="22"/>
      <c r="D123" s="22"/>
      <c r="E123" s="23" t="s">
        <v>438</v>
      </c>
      <c r="F123" s="78">
        <v>44177</v>
      </c>
      <c r="G123" s="249"/>
      <c r="H123" s="249"/>
      <c r="I123" s="249">
        <f>F123+G123-H123</f>
        <v>44177</v>
      </c>
      <c r="J123" s="249">
        <f>I123</f>
        <v>44177</v>
      </c>
      <c r="K123" s="250"/>
    </row>
    <row r="124" spans="1:11" ht="20.25" customHeight="1">
      <c r="A124" s="247"/>
      <c r="B124" s="5" t="s">
        <v>402</v>
      </c>
      <c r="C124" s="248"/>
      <c r="D124" s="248"/>
      <c r="E124" s="251" t="s">
        <v>440</v>
      </c>
      <c r="F124" s="249">
        <v>855</v>
      </c>
      <c r="G124" s="249"/>
      <c r="H124" s="249"/>
      <c r="I124" s="78">
        <f>F124+G124-H124</f>
        <v>855</v>
      </c>
      <c r="J124" s="249">
        <f>I124</f>
        <v>855</v>
      </c>
      <c r="K124" s="250"/>
    </row>
    <row r="125" spans="1:11" ht="45" customHeight="1">
      <c r="A125" s="247"/>
      <c r="B125" s="101" t="s">
        <v>197</v>
      </c>
      <c r="C125" s="251"/>
      <c r="D125" s="251"/>
      <c r="E125" s="251" t="s">
        <v>306</v>
      </c>
      <c r="F125" s="249">
        <v>0</v>
      </c>
      <c r="G125" s="249"/>
      <c r="H125" s="249"/>
      <c r="I125" s="78">
        <f>F125+G125-H125</f>
        <v>0</v>
      </c>
      <c r="J125" s="249"/>
      <c r="K125" s="250">
        <f>I125</f>
        <v>0</v>
      </c>
    </row>
    <row r="126" spans="1:11" ht="33.75" customHeight="1">
      <c r="A126" s="144"/>
      <c r="B126" s="5" t="s">
        <v>35</v>
      </c>
      <c r="C126" s="22"/>
      <c r="D126" s="22"/>
      <c r="E126" s="22">
        <v>6300</v>
      </c>
      <c r="F126" s="78">
        <v>130000</v>
      </c>
      <c r="G126" s="78"/>
      <c r="H126" s="78"/>
      <c r="I126" s="78">
        <f>F126+G126-H126</f>
        <v>130000</v>
      </c>
      <c r="J126" s="78"/>
      <c r="K126" s="231">
        <f>I126</f>
        <v>130000</v>
      </c>
    </row>
    <row r="127" spans="1:11" ht="18" customHeight="1">
      <c r="A127" s="161" t="s">
        <v>389</v>
      </c>
      <c r="B127" s="30" t="s">
        <v>135</v>
      </c>
      <c r="C127" s="21">
        <v>852</v>
      </c>
      <c r="D127" s="21"/>
      <c r="E127" s="21"/>
      <c r="F127" s="80">
        <f aca="true" t="shared" si="47" ref="F127:K127">F128+F133+F137+F139+F143+F146+F148</f>
        <v>2188843</v>
      </c>
      <c r="G127" s="80">
        <f t="shared" si="47"/>
        <v>0</v>
      </c>
      <c r="H127" s="80">
        <f t="shared" si="47"/>
        <v>0</v>
      </c>
      <c r="I127" s="80">
        <f t="shared" si="47"/>
        <v>2188843</v>
      </c>
      <c r="J127" s="80">
        <f t="shared" si="47"/>
        <v>2188843</v>
      </c>
      <c r="K127" s="232">
        <f t="shared" si="47"/>
        <v>0</v>
      </c>
    </row>
    <row r="128" spans="1:11" ht="19.5" customHeight="1">
      <c r="A128" s="206" t="s">
        <v>375</v>
      </c>
      <c r="B128" s="207" t="s">
        <v>330</v>
      </c>
      <c r="C128" s="208"/>
      <c r="D128" s="208" t="s">
        <v>136</v>
      </c>
      <c r="E128" s="208"/>
      <c r="F128" s="209">
        <f aca="true" t="shared" si="48" ref="F128:K128">F129+F130+F131+F132</f>
        <v>562173</v>
      </c>
      <c r="G128" s="209">
        <f t="shared" si="48"/>
        <v>0</v>
      </c>
      <c r="H128" s="209">
        <f t="shared" si="48"/>
        <v>0</v>
      </c>
      <c r="I128" s="209">
        <f t="shared" si="48"/>
        <v>562173</v>
      </c>
      <c r="J128" s="209">
        <f t="shared" si="48"/>
        <v>562173</v>
      </c>
      <c r="K128" s="230">
        <f t="shared" si="48"/>
        <v>0</v>
      </c>
    </row>
    <row r="129" spans="1:11" ht="24.75" customHeight="1">
      <c r="A129" s="165"/>
      <c r="B129" s="5" t="s">
        <v>293</v>
      </c>
      <c r="C129" s="164"/>
      <c r="D129" s="164"/>
      <c r="E129" s="23" t="s">
        <v>294</v>
      </c>
      <c r="F129" s="78">
        <v>1426</v>
      </c>
      <c r="G129" s="78"/>
      <c r="H129" s="78"/>
      <c r="I129" s="78">
        <f>F129+G129-H129</f>
        <v>1426</v>
      </c>
      <c r="J129" s="78">
        <f>I129</f>
        <v>1426</v>
      </c>
      <c r="K129" s="231"/>
    </row>
    <row r="130" spans="1:11" ht="15.75" customHeight="1">
      <c r="A130" s="165"/>
      <c r="B130" s="5" t="s">
        <v>377</v>
      </c>
      <c r="C130" s="23"/>
      <c r="D130" s="23"/>
      <c r="E130" s="23" t="s">
        <v>436</v>
      </c>
      <c r="F130" s="78">
        <v>145</v>
      </c>
      <c r="G130" s="78"/>
      <c r="H130" s="78"/>
      <c r="I130" s="78">
        <f>F130+G130-H130</f>
        <v>145</v>
      </c>
      <c r="J130" s="78">
        <f>I130</f>
        <v>145</v>
      </c>
      <c r="K130" s="231"/>
    </row>
    <row r="131" spans="1:11" ht="17.25" customHeight="1">
      <c r="A131" s="165"/>
      <c r="B131" s="5" t="s">
        <v>392</v>
      </c>
      <c r="C131" s="23"/>
      <c r="D131" s="23"/>
      <c r="E131" s="23" t="s">
        <v>393</v>
      </c>
      <c r="F131" s="78">
        <v>9000</v>
      </c>
      <c r="G131" s="78"/>
      <c r="H131" s="78"/>
      <c r="I131" s="78">
        <f>F131+G131-H131</f>
        <v>9000</v>
      </c>
      <c r="J131" s="78">
        <f>I131</f>
        <v>9000</v>
      </c>
      <c r="K131" s="231"/>
    </row>
    <row r="132" spans="1:11" ht="21" customHeight="1">
      <c r="A132" s="165"/>
      <c r="B132" s="5" t="s">
        <v>394</v>
      </c>
      <c r="C132" s="145"/>
      <c r="D132" s="22"/>
      <c r="E132" s="22">
        <v>2320</v>
      </c>
      <c r="F132" s="78">
        <v>551602</v>
      </c>
      <c r="G132" s="78"/>
      <c r="H132" s="78"/>
      <c r="I132" s="78">
        <f>F132+G132-H132</f>
        <v>551602</v>
      </c>
      <c r="J132" s="78">
        <f>I132</f>
        <v>551602</v>
      </c>
      <c r="K132" s="231"/>
    </row>
    <row r="133" spans="1:11" ht="19.5" customHeight="1">
      <c r="A133" s="206" t="s">
        <v>378</v>
      </c>
      <c r="B133" s="207" t="s">
        <v>211</v>
      </c>
      <c r="C133" s="208"/>
      <c r="D133" s="208" t="s">
        <v>137</v>
      </c>
      <c r="E133" s="208"/>
      <c r="F133" s="209">
        <f aca="true" t="shared" si="49" ref="F133:K133">F134+F135+F136</f>
        <v>1110367</v>
      </c>
      <c r="G133" s="209">
        <f t="shared" si="49"/>
        <v>0</v>
      </c>
      <c r="H133" s="209">
        <f t="shared" si="49"/>
        <v>0</v>
      </c>
      <c r="I133" s="209">
        <f t="shared" si="49"/>
        <v>1110367</v>
      </c>
      <c r="J133" s="209">
        <f t="shared" si="49"/>
        <v>1110367</v>
      </c>
      <c r="K133" s="230">
        <f t="shared" si="49"/>
        <v>0</v>
      </c>
    </row>
    <row r="134" spans="1:11" ht="15" customHeight="1">
      <c r="A134" s="144"/>
      <c r="B134" s="5" t="s">
        <v>383</v>
      </c>
      <c r="C134" s="23"/>
      <c r="D134" s="23"/>
      <c r="E134" s="23" t="s">
        <v>439</v>
      </c>
      <c r="F134" s="78">
        <v>735064</v>
      </c>
      <c r="G134" s="78"/>
      <c r="H134" s="78"/>
      <c r="I134" s="78">
        <f>F134+G134-H134</f>
        <v>735064</v>
      </c>
      <c r="J134" s="78">
        <f>I134</f>
        <v>735064</v>
      </c>
      <c r="K134" s="231"/>
    </row>
    <row r="135" spans="1:11" ht="16.5" customHeight="1">
      <c r="A135" s="144"/>
      <c r="B135" s="5" t="s">
        <v>377</v>
      </c>
      <c r="C135" s="23"/>
      <c r="D135" s="23"/>
      <c r="E135" s="23" t="s">
        <v>436</v>
      </c>
      <c r="F135" s="78">
        <v>400</v>
      </c>
      <c r="G135" s="78"/>
      <c r="H135" s="78"/>
      <c r="I135" s="78">
        <f>F135+G135-H135</f>
        <v>400</v>
      </c>
      <c r="J135" s="78">
        <f>I135</f>
        <v>400</v>
      </c>
      <c r="K135" s="231"/>
    </row>
    <row r="136" spans="1:11" ht="16.5" customHeight="1">
      <c r="A136" s="144"/>
      <c r="B136" s="5" t="s">
        <v>395</v>
      </c>
      <c r="C136" s="22"/>
      <c r="D136" s="145"/>
      <c r="E136" s="22">
        <v>2130</v>
      </c>
      <c r="F136" s="78">
        <v>374903</v>
      </c>
      <c r="G136" s="78"/>
      <c r="H136" s="78"/>
      <c r="I136" s="78">
        <f>F136+G136-H136</f>
        <v>374903</v>
      </c>
      <c r="J136" s="78">
        <f>I136</f>
        <v>374903</v>
      </c>
      <c r="K136" s="231"/>
    </row>
    <row r="137" spans="1:11" ht="19.5" customHeight="1">
      <c r="A137" s="206" t="s">
        <v>409</v>
      </c>
      <c r="B137" s="207" t="s">
        <v>396</v>
      </c>
      <c r="C137" s="210"/>
      <c r="D137" s="210">
        <v>85203</v>
      </c>
      <c r="E137" s="210"/>
      <c r="F137" s="209">
        <f aca="true" t="shared" si="50" ref="F137:K137">F138</f>
        <v>357000</v>
      </c>
      <c r="G137" s="209">
        <f t="shared" si="50"/>
        <v>0</v>
      </c>
      <c r="H137" s="209">
        <f t="shared" si="50"/>
        <v>0</v>
      </c>
      <c r="I137" s="209">
        <f t="shared" si="50"/>
        <v>357000</v>
      </c>
      <c r="J137" s="209">
        <f t="shared" si="50"/>
        <v>357000</v>
      </c>
      <c r="K137" s="230">
        <f t="shared" si="50"/>
        <v>0</v>
      </c>
    </row>
    <row r="138" spans="1:11" ht="22.5" customHeight="1">
      <c r="A138" s="144"/>
      <c r="B138" s="5" t="s">
        <v>390</v>
      </c>
      <c r="C138" s="22"/>
      <c r="D138" s="145"/>
      <c r="E138" s="22">
        <v>2110</v>
      </c>
      <c r="F138" s="78">
        <v>357000</v>
      </c>
      <c r="G138" s="78"/>
      <c r="H138" s="78"/>
      <c r="I138" s="78">
        <f>F138+G138-H138</f>
        <v>357000</v>
      </c>
      <c r="J138" s="78">
        <f>I138</f>
        <v>357000</v>
      </c>
      <c r="K138" s="231"/>
    </row>
    <row r="139" spans="1:11" ht="16.5" customHeight="1">
      <c r="A139" s="206" t="s">
        <v>411</v>
      </c>
      <c r="B139" s="207" t="s">
        <v>331</v>
      </c>
      <c r="C139" s="208"/>
      <c r="D139" s="208" t="s">
        <v>142</v>
      </c>
      <c r="E139" s="208"/>
      <c r="F139" s="209">
        <f aca="true" t="shared" si="51" ref="F139:K139">F140+F141+F142</f>
        <v>53043</v>
      </c>
      <c r="G139" s="209">
        <f t="shared" si="51"/>
        <v>0</v>
      </c>
      <c r="H139" s="209">
        <f t="shared" si="51"/>
        <v>0</v>
      </c>
      <c r="I139" s="209">
        <f t="shared" si="51"/>
        <v>53043</v>
      </c>
      <c r="J139" s="209">
        <f t="shared" si="51"/>
        <v>53043</v>
      </c>
      <c r="K139" s="230">
        <f t="shared" si="51"/>
        <v>0</v>
      </c>
    </row>
    <row r="140" spans="1:11" ht="21.75" customHeight="1">
      <c r="A140" s="144"/>
      <c r="B140" s="5" t="s">
        <v>293</v>
      </c>
      <c r="C140" s="23"/>
      <c r="D140" s="23"/>
      <c r="E140" s="23" t="s">
        <v>294</v>
      </c>
      <c r="F140" s="78">
        <v>475</v>
      </c>
      <c r="G140" s="78"/>
      <c r="H140" s="78"/>
      <c r="I140" s="78">
        <f>F140+G140-H140</f>
        <v>475</v>
      </c>
      <c r="J140" s="78">
        <f>I140</f>
        <v>475</v>
      </c>
      <c r="K140" s="231"/>
    </row>
    <row r="141" spans="1:11" ht="21" customHeight="1">
      <c r="A141" s="144"/>
      <c r="B141" s="75" t="s">
        <v>489</v>
      </c>
      <c r="C141" s="23"/>
      <c r="D141" s="23"/>
      <c r="E141" s="23" t="s">
        <v>100</v>
      </c>
      <c r="F141" s="78">
        <v>35591</v>
      </c>
      <c r="G141" s="78"/>
      <c r="H141" s="78"/>
      <c r="I141" s="78">
        <f>F141+G141-H141</f>
        <v>35591</v>
      </c>
      <c r="J141" s="78">
        <f>I141</f>
        <v>35591</v>
      </c>
      <c r="K141" s="231"/>
    </row>
    <row r="142" spans="1:11" ht="24" customHeight="1">
      <c r="A142" s="144"/>
      <c r="B142" s="5" t="s">
        <v>394</v>
      </c>
      <c r="C142" s="23"/>
      <c r="D142" s="23"/>
      <c r="E142" s="23" t="s">
        <v>179</v>
      </c>
      <c r="F142" s="78">
        <v>16977</v>
      </c>
      <c r="G142" s="78"/>
      <c r="H142" s="78"/>
      <c r="I142" s="78">
        <f>F142+G142-H142</f>
        <v>16977</v>
      </c>
      <c r="J142" s="78">
        <f>I142</f>
        <v>16977</v>
      </c>
      <c r="K142" s="231"/>
    </row>
    <row r="143" spans="1:11" ht="18.75" customHeight="1">
      <c r="A143" s="206" t="s">
        <v>412</v>
      </c>
      <c r="B143" s="207" t="s">
        <v>338</v>
      </c>
      <c r="C143" s="208"/>
      <c r="D143" s="208" t="s">
        <v>138</v>
      </c>
      <c r="E143" s="208"/>
      <c r="F143" s="209">
        <f aca="true" t="shared" si="52" ref="F143:K143">F144+F145</f>
        <v>3345</v>
      </c>
      <c r="G143" s="209">
        <f t="shared" si="52"/>
        <v>0</v>
      </c>
      <c r="H143" s="209">
        <f t="shared" si="52"/>
        <v>0</v>
      </c>
      <c r="I143" s="209">
        <f t="shared" si="52"/>
        <v>3345</v>
      </c>
      <c r="J143" s="209">
        <f t="shared" si="52"/>
        <v>3345</v>
      </c>
      <c r="K143" s="230">
        <f t="shared" si="52"/>
        <v>0</v>
      </c>
    </row>
    <row r="144" spans="1:11" ht="18.75" customHeight="1">
      <c r="A144" s="144"/>
      <c r="B144" s="5" t="s">
        <v>377</v>
      </c>
      <c r="C144" s="23"/>
      <c r="D144" s="23"/>
      <c r="E144" s="23" t="s">
        <v>436</v>
      </c>
      <c r="F144" s="78">
        <v>345</v>
      </c>
      <c r="G144" s="78"/>
      <c r="H144" s="78"/>
      <c r="I144" s="78">
        <f>F144+G144-H144</f>
        <v>345</v>
      </c>
      <c r="J144" s="78">
        <f>I144</f>
        <v>345</v>
      </c>
      <c r="K144" s="231"/>
    </row>
    <row r="145" spans="1:11" ht="18.75" customHeight="1">
      <c r="A145" s="144"/>
      <c r="B145" s="5" t="s">
        <v>395</v>
      </c>
      <c r="C145" s="22"/>
      <c r="D145" s="145"/>
      <c r="E145" s="22">
        <v>2130</v>
      </c>
      <c r="F145" s="78">
        <v>3000</v>
      </c>
      <c r="G145" s="78"/>
      <c r="H145" s="78"/>
      <c r="I145" s="78">
        <f>F145+G145-H145</f>
        <v>3000</v>
      </c>
      <c r="J145" s="78">
        <f>I145</f>
        <v>3000</v>
      </c>
      <c r="K145" s="231"/>
    </row>
    <row r="146" spans="1:11" ht="38.25" customHeight="1">
      <c r="A146" s="206" t="s">
        <v>421</v>
      </c>
      <c r="B146" s="207" t="s">
        <v>290</v>
      </c>
      <c r="C146" s="208"/>
      <c r="D146" s="208" t="s">
        <v>288</v>
      </c>
      <c r="E146" s="208"/>
      <c r="F146" s="209">
        <f aca="true" t="shared" si="53" ref="F146:K146">F147</f>
        <v>12015</v>
      </c>
      <c r="G146" s="209">
        <f t="shared" si="53"/>
        <v>0</v>
      </c>
      <c r="H146" s="209">
        <f t="shared" si="53"/>
        <v>0</v>
      </c>
      <c r="I146" s="209">
        <f t="shared" si="53"/>
        <v>12015</v>
      </c>
      <c r="J146" s="209">
        <f t="shared" si="53"/>
        <v>12015</v>
      </c>
      <c r="K146" s="230">
        <f t="shared" si="53"/>
        <v>0</v>
      </c>
    </row>
    <row r="147" spans="1:11" ht="16.5" customHeight="1">
      <c r="A147" s="76"/>
      <c r="B147" s="5" t="s">
        <v>402</v>
      </c>
      <c r="C147" s="29"/>
      <c r="D147" s="29"/>
      <c r="E147" s="29" t="s">
        <v>440</v>
      </c>
      <c r="F147" s="78">
        <v>12015</v>
      </c>
      <c r="G147" s="78"/>
      <c r="H147" s="78"/>
      <c r="I147" s="78">
        <f>F147+G147-H147</f>
        <v>12015</v>
      </c>
      <c r="J147" s="78">
        <f>I147</f>
        <v>12015</v>
      </c>
      <c r="K147" s="231"/>
    </row>
    <row r="148" spans="1:11" ht="15.75" customHeight="1">
      <c r="A148" s="206" t="s">
        <v>397</v>
      </c>
      <c r="B148" s="207" t="s">
        <v>110</v>
      </c>
      <c r="C148" s="208"/>
      <c r="D148" s="208" t="s">
        <v>140</v>
      </c>
      <c r="E148" s="208"/>
      <c r="F148" s="209">
        <f aca="true" t="shared" si="54" ref="F148:K148">SUM(F149:F150)</f>
        <v>90900</v>
      </c>
      <c r="G148" s="209">
        <f t="shared" si="54"/>
        <v>0</v>
      </c>
      <c r="H148" s="209">
        <f t="shared" si="54"/>
        <v>0</v>
      </c>
      <c r="I148" s="209">
        <f t="shared" si="54"/>
        <v>90900</v>
      </c>
      <c r="J148" s="209">
        <f t="shared" si="54"/>
        <v>90900</v>
      </c>
      <c r="K148" s="230">
        <f t="shared" si="54"/>
        <v>0</v>
      </c>
    </row>
    <row r="149" spans="1:12" ht="21" customHeight="1">
      <c r="A149" s="76"/>
      <c r="B149" s="37" t="s">
        <v>390</v>
      </c>
      <c r="C149" s="29"/>
      <c r="D149" s="29"/>
      <c r="E149" s="29" t="s">
        <v>175</v>
      </c>
      <c r="F149" s="82">
        <v>30000</v>
      </c>
      <c r="G149" s="82"/>
      <c r="H149" s="82"/>
      <c r="I149" s="82">
        <f>F149+G149-H149</f>
        <v>30000</v>
      </c>
      <c r="J149" s="82">
        <f>I149</f>
        <v>30000</v>
      </c>
      <c r="K149" s="235"/>
      <c r="L149" s="15"/>
    </row>
    <row r="150" spans="1:12" ht="21" customHeight="1">
      <c r="A150" s="76"/>
      <c r="B150" s="37"/>
      <c r="C150" s="29"/>
      <c r="D150" s="29"/>
      <c r="E150" s="29" t="s">
        <v>552</v>
      </c>
      <c r="F150" s="82">
        <v>60900</v>
      </c>
      <c r="G150" s="82"/>
      <c r="H150" s="82"/>
      <c r="I150" s="82">
        <f>F150+G150-H150</f>
        <v>60900</v>
      </c>
      <c r="J150" s="82">
        <f>I150</f>
        <v>60900</v>
      </c>
      <c r="K150" s="235"/>
      <c r="L150" s="15"/>
    </row>
    <row r="151" spans="1:12" ht="25.5" customHeight="1">
      <c r="A151" s="161" t="s">
        <v>391</v>
      </c>
      <c r="B151" s="30" t="s">
        <v>139</v>
      </c>
      <c r="C151" s="24" t="s">
        <v>205</v>
      </c>
      <c r="D151" s="24"/>
      <c r="E151" s="24"/>
      <c r="F151" s="80">
        <f aca="true" t="shared" si="55" ref="F151:K151">F152+F154+F162</f>
        <v>1869093</v>
      </c>
      <c r="G151" s="80">
        <f t="shared" si="55"/>
        <v>0</v>
      </c>
      <c r="H151" s="80">
        <f t="shared" si="55"/>
        <v>0</v>
      </c>
      <c r="I151" s="80">
        <f t="shared" si="55"/>
        <v>1869093</v>
      </c>
      <c r="J151" s="80">
        <f t="shared" si="55"/>
        <v>1844093</v>
      </c>
      <c r="K151" s="232">
        <f t="shared" si="55"/>
        <v>25000</v>
      </c>
      <c r="L151" s="15"/>
    </row>
    <row r="152" spans="1:12" s="13" customFormat="1" ht="15.75" customHeight="1">
      <c r="A152" s="206" t="s">
        <v>378</v>
      </c>
      <c r="B152" s="207" t="s">
        <v>413</v>
      </c>
      <c r="C152" s="208"/>
      <c r="D152" s="208" t="s">
        <v>218</v>
      </c>
      <c r="E152" s="208"/>
      <c r="F152" s="209">
        <f aca="true" t="shared" si="56" ref="F152:K152">F153</f>
        <v>50919</v>
      </c>
      <c r="G152" s="209">
        <f t="shared" si="56"/>
        <v>0</v>
      </c>
      <c r="H152" s="209">
        <f t="shared" si="56"/>
        <v>0</v>
      </c>
      <c r="I152" s="209">
        <f t="shared" si="56"/>
        <v>50919</v>
      </c>
      <c r="J152" s="209">
        <f t="shared" si="56"/>
        <v>50919</v>
      </c>
      <c r="K152" s="230">
        <f t="shared" si="56"/>
        <v>0</v>
      </c>
      <c r="L152" s="15"/>
    </row>
    <row r="153" spans="1:11" s="13" customFormat="1" ht="15.75" customHeight="1">
      <c r="A153" s="144"/>
      <c r="B153" s="5" t="s">
        <v>402</v>
      </c>
      <c r="C153" s="23"/>
      <c r="D153" s="23"/>
      <c r="E153" s="23" t="s">
        <v>440</v>
      </c>
      <c r="F153" s="81">
        <v>50919</v>
      </c>
      <c r="G153" s="81"/>
      <c r="H153" s="81"/>
      <c r="I153" s="81">
        <f>F153+G153-H153</f>
        <v>50919</v>
      </c>
      <c r="J153" s="81">
        <f>I153</f>
        <v>50919</v>
      </c>
      <c r="K153" s="236"/>
    </row>
    <row r="154" spans="1:11" s="1" customFormat="1" ht="17.25" customHeight="1">
      <c r="A154" s="206" t="s">
        <v>409</v>
      </c>
      <c r="B154" s="211" t="s">
        <v>250</v>
      </c>
      <c r="C154" s="208"/>
      <c r="D154" s="208" t="s">
        <v>249</v>
      </c>
      <c r="E154" s="208"/>
      <c r="F154" s="209">
        <f aca="true" t="shared" si="57" ref="F154:K154">SUM(F155:F161)</f>
        <v>475740</v>
      </c>
      <c r="G154" s="209">
        <f t="shared" si="57"/>
        <v>0</v>
      </c>
      <c r="H154" s="209">
        <f t="shared" si="57"/>
        <v>0</v>
      </c>
      <c r="I154" s="209">
        <f t="shared" si="57"/>
        <v>475740</v>
      </c>
      <c r="J154" s="209">
        <f t="shared" si="57"/>
        <v>450740</v>
      </c>
      <c r="K154" s="230">
        <f t="shared" si="57"/>
        <v>25000</v>
      </c>
    </row>
    <row r="155" spans="1:11" s="1" customFormat="1" ht="23.25" customHeight="1">
      <c r="A155" s="76"/>
      <c r="B155" s="5" t="s">
        <v>469</v>
      </c>
      <c r="C155" s="29"/>
      <c r="D155" s="29"/>
      <c r="E155" s="29" t="s">
        <v>438</v>
      </c>
      <c r="F155" s="82">
        <v>16984</v>
      </c>
      <c r="G155" s="82"/>
      <c r="H155" s="82"/>
      <c r="I155" s="82">
        <f aca="true" t="shared" si="58" ref="I155:I161">F155+G155-H155</f>
        <v>16984</v>
      </c>
      <c r="J155" s="82">
        <f aca="true" t="shared" si="59" ref="J155:J160">I155</f>
        <v>16984</v>
      </c>
      <c r="K155" s="235"/>
    </row>
    <row r="156" spans="1:11" ht="16.5" customHeight="1">
      <c r="A156" s="144"/>
      <c r="B156" s="5" t="s">
        <v>377</v>
      </c>
      <c r="C156" s="23"/>
      <c r="D156" s="23"/>
      <c r="E156" s="23" t="s">
        <v>436</v>
      </c>
      <c r="F156" s="78">
        <v>80</v>
      </c>
      <c r="G156" s="78"/>
      <c r="H156" s="78"/>
      <c r="I156" s="82">
        <f t="shared" si="58"/>
        <v>80</v>
      </c>
      <c r="J156" s="82">
        <f t="shared" si="59"/>
        <v>80</v>
      </c>
      <c r="K156" s="231"/>
    </row>
    <row r="157" spans="1:11" ht="15.75" customHeight="1">
      <c r="A157" s="144"/>
      <c r="B157" s="5" t="s">
        <v>402</v>
      </c>
      <c r="C157" s="23"/>
      <c r="D157" s="23"/>
      <c r="E157" s="23" t="s">
        <v>440</v>
      </c>
      <c r="F157" s="78">
        <v>497</v>
      </c>
      <c r="G157" s="78"/>
      <c r="H157" s="78"/>
      <c r="I157" s="82">
        <f t="shared" si="58"/>
        <v>497</v>
      </c>
      <c r="J157" s="82">
        <f t="shared" si="59"/>
        <v>497</v>
      </c>
      <c r="K157" s="231"/>
    </row>
    <row r="158" spans="1:11" ht="23.25" customHeight="1">
      <c r="A158" s="144"/>
      <c r="B158" s="5" t="s">
        <v>40</v>
      </c>
      <c r="C158" s="23"/>
      <c r="D158" s="23"/>
      <c r="E158" s="23" t="s">
        <v>39</v>
      </c>
      <c r="F158" s="78">
        <v>100779</v>
      </c>
      <c r="G158" s="78"/>
      <c r="H158" s="78"/>
      <c r="I158" s="82">
        <f t="shared" si="58"/>
        <v>100779</v>
      </c>
      <c r="J158" s="82">
        <f t="shared" si="59"/>
        <v>100779</v>
      </c>
      <c r="K158" s="231"/>
    </row>
    <row r="159" spans="1:11" ht="23.25" customHeight="1">
      <c r="A159" s="144"/>
      <c r="B159" s="5" t="s">
        <v>40</v>
      </c>
      <c r="C159" s="23"/>
      <c r="D159" s="23"/>
      <c r="E159" s="23" t="s">
        <v>369</v>
      </c>
      <c r="F159" s="78">
        <v>8800</v>
      </c>
      <c r="G159" s="78"/>
      <c r="H159" s="78"/>
      <c r="I159" s="82">
        <f t="shared" si="58"/>
        <v>8800</v>
      </c>
      <c r="J159" s="82">
        <f t="shared" si="59"/>
        <v>8800</v>
      </c>
      <c r="K159" s="231"/>
    </row>
    <row r="160" spans="1:11" s="1" customFormat="1" ht="48" customHeight="1">
      <c r="A160" s="165"/>
      <c r="B160" s="5" t="s">
        <v>561</v>
      </c>
      <c r="C160" s="22"/>
      <c r="D160" s="22"/>
      <c r="E160" s="22">
        <v>2690</v>
      </c>
      <c r="F160" s="78">
        <v>323600</v>
      </c>
      <c r="G160" s="78"/>
      <c r="H160" s="78"/>
      <c r="I160" s="82">
        <f t="shared" si="58"/>
        <v>323600</v>
      </c>
      <c r="J160" s="82">
        <f t="shared" si="59"/>
        <v>323600</v>
      </c>
      <c r="K160" s="231"/>
    </row>
    <row r="161" spans="1:11" s="1" customFormat="1" ht="48" customHeight="1">
      <c r="A161" s="165"/>
      <c r="B161" s="101" t="s">
        <v>197</v>
      </c>
      <c r="C161" s="251"/>
      <c r="D161" s="251"/>
      <c r="E161" s="251" t="s">
        <v>306</v>
      </c>
      <c r="F161" s="249">
        <v>25000</v>
      </c>
      <c r="G161" s="78"/>
      <c r="H161" s="78"/>
      <c r="I161" s="82">
        <f t="shared" si="58"/>
        <v>25000</v>
      </c>
      <c r="J161" s="82"/>
      <c r="K161" s="231">
        <f>I161</f>
        <v>25000</v>
      </c>
    </row>
    <row r="162" spans="1:11" s="1" customFormat="1" ht="16.5" customHeight="1">
      <c r="A162" s="206" t="s">
        <v>411</v>
      </c>
      <c r="B162" s="207" t="s">
        <v>110</v>
      </c>
      <c r="C162" s="210"/>
      <c r="D162" s="210">
        <v>85395</v>
      </c>
      <c r="E162" s="210"/>
      <c r="F162" s="209">
        <f aca="true" t="shared" si="60" ref="F162:K162">SUM(F163:F165)</f>
        <v>1342434</v>
      </c>
      <c r="G162" s="209">
        <f t="shared" si="60"/>
        <v>0</v>
      </c>
      <c r="H162" s="209">
        <f t="shared" si="60"/>
        <v>0</v>
      </c>
      <c r="I162" s="209">
        <f t="shared" si="60"/>
        <v>1342434</v>
      </c>
      <c r="J162" s="209">
        <f t="shared" si="60"/>
        <v>1342434</v>
      </c>
      <c r="K162" s="230">
        <f t="shared" si="60"/>
        <v>0</v>
      </c>
    </row>
    <row r="163" spans="1:11" s="1" customFormat="1" ht="16.5" customHeight="1">
      <c r="A163" s="254"/>
      <c r="B163" s="5" t="s">
        <v>377</v>
      </c>
      <c r="C163" s="23"/>
      <c r="D163" s="23"/>
      <c r="E163" s="23" t="s">
        <v>436</v>
      </c>
      <c r="F163" s="97">
        <v>600</v>
      </c>
      <c r="G163" s="97"/>
      <c r="H163" s="97"/>
      <c r="I163" s="78">
        <f>F163+G163-H163</f>
        <v>600</v>
      </c>
      <c r="J163" s="78">
        <f>I163</f>
        <v>600</v>
      </c>
      <c r="K163" s="108"/>
    </row>
    <row r="164" spans="1:11" s="1" customFormat="1" ht="24.75" customHeight="1">
      <c r="A164" s="144"/>
      <c r="B164" s="5" t="s">
        <v>40</v>
      </c>
      <c r="C164" s="22"/>
      <c r="D164" s="22"/>
      <c r="E164" s="22">
        <v>2008</v>
      </c>
      <c r="F164" s="78">
        <v>1180359</v>
      </c>
      <c r="G164" s="78"/>
      <c r="H164" s="78"/>
      <c r="I164" s="78">
        <f>F164+G164-H164</f>
        <v>1180359</v>
      </c>
      <c r="J164" s="78">
        <f>I164</f>
        <v>1180359</v>
      </c>
      <c r="K164" s="231"/>
    </row>
    <row r="165" spans="1:11" s="1" customFormat="1" ht="24.75" customHeight="1">
      <c r="A165" s="144"/>
      <c r="B165" s="5" t="s">
        <v>40</v>
      </c>
      <c r="C165" s="22"/>
      <c r="D165" s="22"/>
      <c r="E165" s="22">
        <v>2009</v>
      </c>
      <c r="F165" s="78">
        <v>161475</v>
      </c>
      <c r="G165" s="78"/>
      <c r="H165" s="78"/>
      <c r="I165" s="78">
        <f>F165+G165-H165</f>
        <v>161475</v>
      </c>
      <c r="J165" s="78">
        <f>I165</f>
        <v>161475</v>
      </c>
      <c r="K165" s="231"/>
    </row>
    <row r="166" spans="1:11" s="1" customFormat="1" ht="18" customHeight="1">
      <c r="A166" s="161" t="s">
        <v>398</v>
      </c>
      <c r="B166" s="30" t="s">
        <v>414</v>
      </c>
      <c r="C166" s="24" t="s">
        <v>252</v>
      </c>
      <c r="D166" s="26"/>
      <c r="E166" s="26"/>
      <c r="F166" s="80">
        <f aca="true" t="shared" si="61" ref="F166:K166">F167+F172+F174+F176</f>
        <v>210092</v>
      </c>
      <c r="G166" s="80">
        <f t="shared" si="61"/>
        <v>0</v>
      </c>
      <c r="H166" s="80">
        <f t="shared" si="61"/>
        <v>0</v>
      </c>
      <c r="I166" s="80">
        <f t="shared" si="61"/>
        <v>210092</v>
      </c>
      <c r="J166" s="80">
        <f t="shared" si="61"/>
        <v>210092</v>
      </c>
      <c r="K166" s="232">
        <f t="shared" si="61"/>
        <v>0</v>
      </c>
    </row>
    <row r="167" spans="1:11" s="1" customFormat="1" ht="26.25" customHeight="1">
      <c r="A167" s="206" t="s">
        <v>375</v>
      </c>
      <c r="B167" s="207" t="s">
        <v>255</v>
      </c>
      <c r="C167" s="208"/>
      <c r="D167" s="208" t="s">
        <v>254</v>
      </c>
      <c r="E167" s="208"/>
      <c r="F167" s="209">
        <f aca="true" t="shared" si="62" ref="F167:K167">F168+F169+F170+F171</f>
        <v>70533</v>
      </c>
      <c r="G167" s="209">
        <f t="shared" si="62"/>
        <v>0</v>
      </c>
      <c r="H167" s="209">
        <f t="shared" si="62"/>
        <v>0</v>
      </c>
      <c r="I167" s="209">
        <f t="shared" si="62"/>
        <v>70533</v>
      </c>
      <c r="J167" s="209">
        <f t="shared" si="62"/>
        <v>70533</v>
      </c>
      <c r="K167" s="230">
        <f t="shared" si="62"/>
        <v>0</v>
      </c>
    </row>
    <row r="168" spans="1:11" ht="21.75" customHeight="1">
      <c r="A168" s="144"/>
      <c r="B168" s="5" t="s">
        <v>295</v>
      </c>
      <c r="C168" s="23"/>
      <c r="D168" s="23"/>
      <c r="E168" s="23" t="s">
        <v>294</v>
      </c>
      <c r="F168" s="78">
        <v>39100</v>
      </c>
      <c r="G168" s="78"/>
      <c r="H168" s="78"/>
      <c r="I168" s="78">
        <f>F168+G168-H168</f>
        <v>39100</v>
      </c>
      <c r="J168" s="78">
        <f>I168</f>
        <v>39100</v>
      </c>
      <c r="K168" s="231"/>
    </row>
    <row r="169" spans="1:11" ht="24" customHeight="1">
      <c r="A169" s="144"/>
      <c r="B169" s="5" t="s">
        <v>469</v>
      </c>
      <c r="C169" s="23"/>
      <c r="D169" s="23"/>
      <c r="E169" s="29" t="s">
        <v>438</v>
      </c>
      <c r="F169" s="82">
        <v>29129</v>
      </c>
      <c r="G169" s="82"/>
      <c r="H169" s="82"/>
      <c r="I169" s="78">
        <f>F169+G169-H169</f>
        <v>29129</v>
      </c>
      <c r="J169" s="78">
        <f>I169</f>
        <v>29129</v>
      </c>
      <c r="K169" s="235"/>
    </row>
    <row r="170" spans="1:11" ht="21" customHeight="1">
      <c r="A170" s="144"/>
      <c r="B170" s="5" t="s">
        <v>377</v>
      </c>
      <c r="C170" s="23"/>
      <c r="D170" s="23"/>
      <c r="E170" s="23" t="s">
        <v>436</v>
      </c>
      <c r="F170" s="82">
        <v>430</v>
      </c>
      <c r="G170" s="82"/>
      <c r="H170" s="82"/>
      <c r="I170" s="78">
        <f>F170+G170-H170</f>
        <v>430</v>
      </c>
      <c r="J170" s="78">
        <f>I170</f>
        <v>430</v>
      </c>
      <c r="K170" s="235"/>
    </row>
    <row r="171" spans="1:11" ht="18.75" customHeight="1">
      <c r="A171" s="144"/>
      <c r="B171" s="5" t="s">
        <v>402</v>
      </c>
      <c r="C171" s="23"/>
      <c r="D171" s="23"/>
      <c r="E171" s="23" t="s">
        <v>440</v>
      </c>
      <c r="F171" s="82">
        <v>1874</v>
      </c>
      <c r="G171" s="82"/>
      <c r="H171" s="82"/>
      <c r="I171" s="78">
        <f>F171+G171-H171</f>
        <v>1874</v>
      </c>
      <c r="J171" s="78">
        <f>I171</f>
        <v>1874</v>
      </c>
      <c r="K171" s="235"/>
    </row>
    <row r="172" spans="1:11" ht="25.5" customHeight="1">
      <c r="A172" s="206" t="s">
        <v>378</v>
      </c>
      <c r="B172" s="207" t="s">
        <v>455</v>
      </c>
      <c r="C172" s="208"/>
      <c r="D172" s="208" t="s">
        <v>257</v>
      </c>
      <c r="E172" s="208"/>
      <c r="F172" s="209">
        <f aca="true" t="shared" si="63" ref="F172:K172">F173</f>
        <v>30</v>
      </c>
      <c r="G172" s="209">
        <f t="shared" si="63"/>
        <v>0</v>
      </c>
      <c r="H172" s="209">
        <f t="shared" si="63"/>
        <v>0</v>
      </c>
      <c r="I172" s="209">
        <f t="shared" si="63"/>
        <v>30</v>
      </c>
      <c r="J172" s="209">
        <f t="shared" si="63"/>
        <v>30</v>
      </c>
      <c r="K172" s="230">
        <f t="shared" si="63"/>
        <v>0</v>
      </c>
    </row>
    <row r="173" spans="1:11" ht="18.75" customHeight="1">
      <c r="A173" s="144"/>
      <c r="B173" s="5" t="s">
        <v>377</v>
      </c>
      <c r="C173" s="23"/>
      <c r="D173" s="23"/>
      <c r="E173" s="23" t="s">
        <v>436</v>
      </c>
      <c r="F173" s="82">
        <v>30</v>
      </c>
      <c r="G173" s="82"/>
      <c r="H173" s="82"/>
      <c r="I173" s="82">
        <f>F173+G173-H173</f>
        <v>30</v>
      </c>
      <c r="J173" s="82">
        <f>I173</f>
        <v>30</v>
      </c>
      <c r="K173" s="235"/>
    </row>
    <row r="174" spans="1:11" ht="16.5" customHeight="1">
      <c r="A174" s="206" t="s">
        <v>409</v>
      </c>
      <c r="B174" s="207" t="s">
        <v>260</v>
      </c>
      <c r="C174" s="208"/>
      <c r="D174" s="208" t="s">
        <v>259</v>
      </c>
      <c r="E174" s="208"/>
      <c r="F174" s="209">
        <f aca="true" t="shared" si="64" ref="F174:K174">F175</f>
        <v>119953</v>
      </c>
      <c r="G174" s="209">
        <f t="shared" si="64"/>
        <v>0</v>
      </c>
      <c r="H174" s="209">
        <f t="shared" si="64"/>
        <v>0</v>
      </c>
      <c r="I174" s="209">
        <f t="shared" si="64"/>
        <v>119953</v>
      </c>
      <c r="J174" s="209">
        <f t="shared" si="64"/>
        <v>119953</v>
      </c>
      <c r="K174" s="230">
        <f t="shared" si="64"/>
        <v>0</v>
      </c>
    </row>
    <row r="175" spans="1:11" ht="24" customHeight="1">
      <c r="A175" s="144"/>
      <c r="B175" s="5" t="s">
        <v>382</v>
      </c>
      <c r="C175" s="23"/>
      <c r="D175" s="23"/>
      <c r="E175" s="23" t="s">
        <v>438</v>
      </c>
      <c r="F175" s="82">
        <v>119953</v>
      </c>
      <c r="G175" s="82"/>
      <c r="H175" s="82"/>
      <c r="I175" s="82">
        <f>F175+G175-H175</f>
        <v>119953</v>
      </c>
      <c r="J175" s="82">
        <f>I175</f>
        <v>119953</v>
      </c>
      <c r="K175" s="235"/>
    </row>
    <row r="176" spans="1:11" ht="18.75" customHeight="1">
      <c r="A176" s="206" t="s">
        <v>412</v>
      </c>
      <c r="B176" s="207" t="s">
        <v>110</v>
      </c>
      <c r="C176" s="210"/>
      <c r="D176" s="210">
        <v>85495</v>
      </c>
      <c r="E176" s="210"/>
      <c r="F176" s="209">
        <f aca="true" t="shared" si="65" ref="F176:K176">F177+F178</f>
        <v>19576</v>
      </c>
      <c r="G176" s="209">
        <f t="shared" si="65"/>
        <v>0</v>
      </c>
      <c r="H176" s="209">
        <f t="shared" si="65"/>
        <v>0</v>
      </c>
      <c r="I176" s="209">
        <f t="shared" si="65"/>
        <v>19576</v>
      </c>
      <c r="J176" s="209">
        <f t="shared" si="65"/>
        <v>19576</v>
      </c>
      <c r="K176" s="230">
        <f t="shared" si="65"/>
        <v>0</v>
      </c>
    </row>
    <row r="177" spans="1:11" ht="18" customHeight="1">
      <c r="A177" s="144"/>
      <c r="B177" s="5" t="s">
        <v>377</v>
      </c>
      <c r="C177" s="145"/>
      <c r="D177" s="145"/>
      <c r="E177" s="23" t="s">
        <v>436</v>
      </c>
      <c r="F177" s="78">
        <v>51</v>
      </c>
      <c r="G177" s="78"/>
      <c r="H177" s="78"/>
      <c r="I177" s="78">
        <f>F177+G177-H177</f>
        <v>51</v>
      </c>
      <c r="J177" s="78">
        <f>I177</f>
        <v>51</v>
      </c>
      <c r="K177" s="231"/>
    </row>
    <row r="178" spans="1:11" ht="23.25" customHeight="1">
      <c r="A178" s="144"/>
      <c r="B178" s="99" t="s">
        <v>583</v>
      </c>
      <c r="C178" s="145"/>
      <c r="D178" s="145"/>
      <c r="E178" s="23" t="s">
        <v>41</v>
      </c>
      <c r="F178" s="78">
        <v>19525</v>
      </c>
      <c r="G178" s="78"/>
      <c r="H178" s="78"/>
      <c r="I178" s="78">
        <f>F178+G178-H178</f>
        <v>19525</v>
      </c>
      <c r="J178" s="78">
        <f>I178</f>
        <v>19525</v>
      </c>
      <c r="K178" s="231"/>
    </row>
    <row r="179" spans="1:12" ht="18.75" customHeight="1">
      <c r="A179" s="171"/>
      <c r="B179" s="172" t="s">
        <v>423</v>
      </c>
      <c r="C179" s="173"/>
      <c r="D179" s="173"/>
      <c r="E179" s="173"/>
      <c r="F179" s="174">
        <f aca="true" t="shared" si="66" ref="F179:K179">F8+F13+F16+F24+F32+F40+F57+F60+F72+F79+F90+F113+F127+F151+F166</f>
        <v>41435790</v>
      </c>
      <c r="G179" s="174">
        <f t="shared" si="66"/>
        <v>0</v>
      </c>
      <c r="H179" s="174">
        <f t="shared" si="66"/>
        <v>54199</v>
      </c>
      <c r="I179" s="174">
        <f t="shared" si="66"/>
        <v>41381591</v>
      </c>
      <c r="J179" s="174">
        <f t="shared" si="66"/>
        <v>36632665</v>
      </c>
      <c r="K179" s="277">
        <f t="shared" si="66"/>
        <v>4748926</v>
      </c>
      <c r="L179" s="15"/>
    </row>
    <row r="180" spans="1:11" ht="15" customHeight="1">
      <c r="A180" s="32"/>
      <c r="B180" s="307" t="s">
        <v>424</v>
      </c>
      <c r="C180" s="307"/>
      <c r="D180" s="307"/>
      <c r="E180" s="307"/>
      <c r="F180" s="79">
        <f aca="true" t="shared" si="67" ref="F180:K180">SUM(F181:F185)</f>
        <v>8624156</v>
      </c>
      <c r="G180" s="79">
        <f t="shared" si="67"/>
        <v>0</v>
      </c>
      <c r="H180" s="79">
        <f t="shared" si="67"/>
        <v>54199</v>
      </c>
      <c r="I180" s="79">
        <f t="shared" si="67"/>
        <v>8569957</v>
      </c>
      <c r="J180" s="79">
        <f t="shared" si="67"/>
        <v>6443628</v>
      </c>
      <c r="K180" s="269">
        <f t="shared" si="67"/>
        <v>2126329</v>
      </c>
    </row>
    <row r="181" spans="1:11" ht="15" customHeight="1">
      <c r="A181" s="144"/>
      <c r="B181" s="297" t="s">
        <v>446</v>
      </c>
      <c r="C181" s="297"/>
      <c r="D181" s="297"/>
      <c r="E181" s="297"/>
      <c r="F181" s="78">
        <f aca="true" t="shared" si="68" ref="F181:K181">F108+F131+F136+F145</f>
        <v>397310</v>
      </c>
      <c r="G181" s="78">
        <f t="shared" si="68"/>
        <v>0</v>
      </c>
      <c r="H181" s="78">
        <f t="shared" si="68"/>
        <v>0</v>
      </c>
      <c r="I181" s="78">
        <f t="shared" si="68"/>
        <v>397310</v>
      </c>
      <c r="J181" s="78">
        <f t="shared" si="68"/>
        <v>397310</v>
      </c>
      <c r="K181" s="231">
        <f t="shared" si="68"/>
        <v>0</v>
      </c>
    </row>
    <row r="182" spans="1:11" ht="15.75" customHeight="1">
      <c r="A182" s="144"/>
      <c r="B182" s="297" t="s">
        <v>553</v>
      </c>
      <c r="C182" s="297"/>
      <c r="D182" s="297"/>
      <c r="E182" s="297"/>
      <c r="F182" s="78">
        <f aca="true" t="shared" si="69" ref="F182:K182">F10+F31+F34+F36+F39+F42+F51+F63+F69+F70+F119+F121+F138+F149</f>
        <v>5839651</v>
      </c>
      <c r="G182" s="78">
        <f t="shared" si="69"/>
        <v>0</v>
      </c>
      <c r="H182" s="78">
        <f t="shared" si="69"/>
        <v>54199</v>
      </c>
      <c r="I182" s="78">
        <f t="shared" si="69"/>
        <v>5785452</v>
      </c>
      <c r="J182" s="78">
        <f t="shared" si="69"/>
        <v>5267452</v>
      </c>
      <c r="K182" s="231">
        <f t="shared" si="69"/>
        <v>518000</v>
      </c>
    </row>
    <row r="183" spans="1:11" ht="15.75" customHeight="1">
      <c r="A183" s="144"/>
      <c r="B183" s="304" t="s">
        <v>554</v>
      </c>
      <c r="C183" s="304"/>
      <c r="D183" s="304"/>
      <c r="E183" s="304"/>
      <c r="F183" s="78">
        <f aca="true" t="shared" si="70" ref="F183:K183">F150</f>
        <v>60900</v>
      </c>
      <c r="G183" s="78">
        <f t="shared" si="70"/>
        <v>0</v>
      </c>
      <c r="H183" s="78">
        <f t="shared" si="70"/>
        <v>0</v>
      </c>
      <c r="I183" s="78">
        <f t="shared" si="70"/>
        <v>60900</v>
      </c>
      <c r="J183" s="78">
        <f t="shared" si="70"/>
        <v>60900</v>
      </c>
      <c r="K183" s="231">
        <f t="shared" si="70"/>
        <v>0</v>
      </c>
    </row>
    <row r="184" spans="1:11" ht="15" customHeight="1">
      <c r="A184" s="144"/>
      <c r="B184" s="304" t="s">
        <v>449</v>
      </c>
      <c r="C184" s="304"/>
      <c r="D184" s="304"/>
      <c r="E184" s="304"/>
      <c r="F184" s="78">
        <f aca="true" t="shared" si="71" ref="F184:K184">F23+F55+F64+F66+F68+F110+F111+F126+F132+F141+F142</f>
        <v>2225095</v>
      </c>
      <c r="G184" s="78">
        <f t="shared" si="71"/>
        <v>0</v>
      </c>
      <c r="H184" s="78">
        <f t="shared" si="71"/>
        <v>0</v>
      </c>
      <c r="I184" s="78">
        <f t="shared" si="71"/>
        <v>2225095</v>
      </c>
      <c r="J184" s="78">
        <f t="shared" si="71"/>
        <v>711296</v>
      </c>
      <c r="K184" s="231">
        <f t="shared" si="71"/>
        <v>1513799</v>
      </c>
    </row>
    <row r="185" spans="1:11" ht="15.75" customHeight="1">
      <c r="A185" s="144"/>
      <c r="B185" s="304" t="s">
        <v>562</v>
      </c>
      <c r="C185" s="304"/>
      <c r="D185" s="304"/>
      <c r="E185" s="304"/>
      <c r="F185" s="78">
        <f aca="true" t="shared" si="72" ref="F185:K185">F22+F65+F67+F125+F161</f>
        <v>101200</v>
      </c>
      <c r="G185" s="78">
        <f t="shared" si="72"/>
        <v>0</v>
      </c>
      <c r="H185" s="78">
        <f t="shared" si="72"/>
        <v>0</v>
      </c>
      <c r="I185" s="78">
        <f t="shared" si="72"/>
        <v>101200</v>
      </c>
      <c r="J185" s="78">
        <f t="shared" si="72"/>
        <v>6670</v>
      </c>
      <c r="K185" s="231">
        <f t="shared" si="72"/>
        <v>94530</v>
      </c>
    </row>
    <row r="186" spans="1:11" ht="15.75" customHeight="1">
      <c r="A186" s="175"/>
      <c r="B186" s="298" t="s">
        <v>593</v>
      </c>
      <c r="C186" s="299"/>
      <c r="D186" s="299"/>
      <c r="E186" s="300"/>
      <c r="F186" s="141">
        <f aca="true" t="shared" si="73" ref="F186:K186">F21+F112+F117+F158+F159+F164+F165</f>
        <v>3826856</v>
      </c>
      <c r="G186" s="141">
        <f t="shared" si="73"/>
        <v>0</v>
      </c>
      <c r="H186" s="141">
        <f t="shared" si="73"/>
        <v>0</v>
      </c>
      <c r="I186" s="141">
        <f t="shared" si="73"/>
        <v>3826856</v>
      </c>
      <c r="J186" s="141">
        <f t="shared" si="73"/>
        <v>1451413</v>
      </c>
      <c r="K186" s="237">
        <f t="shared" si="73"/>
        <v>2375443</v>
      </c>
    </row>
    <row r="187" spans="1:11" ht="17.25" customHeight="1">
      <c r="A187" s="175"/>
      <c r="B187" s="298" t="s">
        <v>31</v>
      </c>
      <c r="C187" s="299"/>
      <c r="D187" s="299"/>
      <c r="E187" s="300"/>
      <c r="F187" s="141">
        <f aca="true" t="shared" si="74" ref="F187:K187">F80+F82+F84+F88</f>
        <v>22780159</v>
      </c>
      <c r="G187" s="141">
        <f t="shared" si="74"/>
        <v>0</v>
      </c>
      <c r="H187" s="141">
        <f t="shared" si="74"/>
        <v>0</v>
      </c>
      <c r="I187" s="141">
        <f t="shared" si="74"/>
        <v>22780159</v>
      </c>
      <c r="J187" s="141">
        <f t="shared" si="74"/>
        <v>22780159</v>
      </c>
      <c r="K187" s="141">
        <f t="shared" si="74"/>
        <v>0</v>
      </c>
    </row>
    <row r="188" spans="1:11" ht="16.5" customHeight="1" thickBot="1">
      <c r="A188" s="176"/>
      <c r="B188" s="303" t="s">
        <v>199</v>
      </c>
      <c r="C188" s="303"/>
      <c r="D188" s="303"/>
      <c r="E188" s="303"/>
      <c r="F188" s="177">
        <f aca="true" t="shared" si="75" ref="F188:K188">F12+F15+F18+F19+F20+F26+F27+F28+F29+F30+F38+F44+F45+F46+F47+F48+F49+F53+F54+F56+F59+F62+F73+F92+F93+F94+F96+F97+F98+F99+F100+F102+F104+F105+F106+F107+F109+F115+F116+F123+F124+F129+F130+F134+F135+F140+F144+F147+F153+F155+F156+F157+F160+F163+F168+F169+F170+F171+F173+F175+F177+F178+F87+F77+F78</f>
        <v>6204619</v>
      </c>
      <c r="G188" s="177">
        <f t="shared" si="75"/>
        <v>0</v>
      </c>
      <c r="H188" s="177">
        <f t="shared" si="75"/>
        <v>0</v>
      </c>
      <c r="I188" s="177">
        <f t="shared" si="75"/>
        <v>6204619</v>
      </c>
      <c r="J188" s="177">
        <f t="shared" si="75"/>
        <v>5957465</v>
      </c>
      <c r="K188" s="177">
        <f t="shared" si="75"/>
        <v>247154</v>
      </c>
    </row>
    <row r="189" spans="1:11" ht="18" customHeight="1">
      <c r="A189" s="178"/>
      <c r="B189" s="179"/>
      <c r="C189" s="179"/>
      <c r="D189" s="179"/>
      <c r="E189" s="179"/>
      <c r="F189" s="179"/>
      <c r="G189" s="179"/>
      <c r="H189" s="179"/>
      <c r="I189" s="179"/>
      <c r="J189" s="179"/>
      <c r="K189" s="179"/>
    </row>
    <row r="190" spans="1:11" ht="14.25" customHeight="1">
      <c r="A190" s="178"/>
      <c r="B190" s="179"/>
      <c r="C190" s="179"/>
      <c r="D190" s="179"/>
      <c r="E190" s="179"/>
      <c r="F190" s="179"/>
      <c r="G190" s="179"/>
      <c r="H190" s="179"/>
      <c r="I190" s="179"/>
      <c r="J190" s="179"/>
      <c r="K190" s="179"/>
    </row>
    <row r="191" spans="1:11" ht="14.25" customHeight="1">
      <c r="A191" s="178"/>
      <c r="B191" s="179" t="s">
        <v>496</v>
      </c>
      <c r="C191" s="179"/>
      <c r="D191" s="179"/>
      <c r="E191" s="179"/>
      <c r="F191" s="179"/>
      <c r="G191" s="179"/>
      <c r="H191" s="179"/>
      <c r="I191" s="179"/>
      <c r="J191" s="179"/>
      <c r="K191" s="179"/>
    </row>
    <row r="192" spans="1:12" ht="14.25" customHeight="1">
      <c r="A192" s="178"/>
      <c r="B192" s="179"/>
      <c r="C192" s="179"/>
      <c r="D192" s="179"/>
      <c r="E192" s="179"/>
      <c r="F192" s="179"/>
      <c r="G192" s="179"/>
      <c r="H192" s="179"/>
      <c r="I192" s="179"/>
      <c r="J192" s="179"/>
      <c r="K192" s="179"/>
      <c r="L192" s="2"/>
    </row>
    <row r="193" spans="1:11" ht="12.75">
      <c r="A193" s="178"/>
      <c r="B193" s="179"/>
      <c r="C193" s="179"/>
      <c r="D193" s="179"/>
      <c r="E193" s="179"/>
      <c r="F193" s="179"/>
      <c r="G193" s="179"/>
      <c r="H193" s="179"/>
      <c r="I193" s="179"/>
      <c r="J193" s="179"/>
      <c r="K193" s="179"/>
    </row>
  </sheetData>
  <sheetProtection/>
  <mergeCells count="17">
    <mergeCell ref="D2:K2"/>
    <mergeCell ref="B3:K3"/>
    <mergeCell ref="B180:E180"/>
    <mergeCell ref="B181:E181"/>
    <mergeCell ref="I5:I6"/>
    <mergeCell ref="G5:H5"/>
    <mergeCell ref="B186:E186"/>
    <mergeCell ref="B187:E187"/>
    <mergeCell ref="J5:K5"/>
    <mergeCell ref="B188:E188"/>
    <mergeCell ref="B184:E184"/>
    <mergeCell ref="B185:E185"/>
    <mergeCell ref="B183:E183"/>
    <mergeCell ref="A5:A6"/>
    <mergeCell ref="C5:E5"/>
    <mergeCell ref="F5:F6"/>
    <mergeCell ref="B182:E182"/>
  </mergeCells>
  <printOptions/>
  <pageMargins left="0.5118110236220472" right="0.03937007874015748" top="0.4330708661417323" bottom="0.5905511811023623" header="0.4330708661417323" footer="0.31496062992125984"/>
  <pageSetup horizontalDpi="600" verticalDpi="600" orientation="portrait" paperSize="9" scale="84" r:id="rId1"/>
  <headerFooter alignWithMargins="0">
    <oddFooter>&amp;CStrona &amp;P</oddFooter>
  </headerFooter>
  <rowBreaks count="5" manualBreakCount="5">
    <brk id="39" max="10" man="1"/>
    <brk id="71" max="10" man="1"/>
    <brk id="112" max="10" man="1"/>
    <brk id="150" max="10" man="1"/>
    <brk id="191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I2149"/>
  <sheetViews>
    <sheetView zoomScaleSheetLayoutView="75" zoomScalePageLayoutView="0" workbookViewId="0" topLeftCell="A96">
      <selection activeCell="D8" sqref="D8"/>
    </sheetView>
  </sheetViews>
  <sheetFormatPr defaultColWidth="9.00390625" defaultRowHeight="12.75"/>
  <cols>
    <col min="1" max="1" width="5.625" style="0" customWidth="1"/>
    <col min="2" max="2" width="5.75390625" style="0" customWidth="1"/>
    <col min="3" max="3" width="44.375" style="0" customWidth="1"/>
    <col min="4" max="4" width="10.625" style="0" customWidth="1"/>
    <col min="5" max="5" width="10.875" style="0" customWidth="1"/>
    <col min="6" max="7" width="11.125" style="0" customWidth="1"/>
    <col min="8" max="8" width="9.25390625" style="0" customWidth="1"/>
    <col min="9" max="9" width="10.875" style="0" customWidth="1"/>
    <col min="10" max="10" width="9.625" style="0" customWidth="1"/>
    <col min="11" max="11" width="8.25390625" style="0" customWidth="1"/>
    <col min="12" max="12" width="8.75390625" style="0" customWidth="1"/>
    <col min="13" max="13" width="8.00390625" style="0" customWidth="1"/>
    <col min="14" max="14" width="9.625" style="0" customWidth="1"/>
    <col min="15" max="15" width="12.75390625" style="0" customWidth="1"/>
  </cols>
  <sheetData>
    <row r="1" spans="4:14" ht="22.5" customHeight="1">
      <c r="D1" s="282" t="s">
        <v>348</v>
      </c>
      <c r="E1" s="282"/>
      <c r="F1" s="282"/>
      <c r="G1" s="282"/>
      <c r="H1" s="282"/>
      <c r="I1" s="282"/>
      <c r="J1" s="282"/>
      <c r="K1" s="282"/>
      <c r="L1" s="282"/>
      <c r="M1" s="282"/>
      <c r="N1" s="282"/>
    </row>
    <row r="2" spans="2:18" ht="21.75" customHeight="1" thickBot="1">
      <c r="B2" s="283" t="s">
        <v>542</v>
      </c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3"/>
      <c r="P2" s="3"/>
      <c r="Q2" s="3"/>
      <c r="R2" s="3"/>
    </row>
    <row r="3" spans="1:87" ht="15.75" customHeight="1">
      <c r="A3" s="313" t="s">
        <v>480</v>
      </c>
      <c r="B3" s="316" t="s">
        <v>481</v>
      </c>
      <c r="C3" s="319" t="s">
        <v>297</v>
      </c>
      <c r="D3" s="319" t="s">
        <v>564</v>
      </c>
      <c r="E3" s="285" t="s">
        <v>546</v>
      </c>
      <c r="F3" s="286"/>
      <c r="G3" s="319" t="s">
        <v>543</v>
      </c>
      <c r="H3" s="285" t="s">
        <v>275</v>
      </c>
      <c r="I3" s="288"/>
      <c r="J3" s="288"/>
      <c r="K3" s="288"/>
      <c r="L3" s="288"/>
      <c r="M3" s="288"/>
      <c r="N3" s="289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</row>
    <row r="4" spans="1:87" ht="13.5" customHeight="1">
      <c r="A4" s="314"/>
      <c r="B4" s="317"/>
      <c r="C4" s="320"/>
      <c r="D4" s="320"/>
      <c r="E4" s="287" t="s">
        <v>544</v>
      </c>
      <c r="F4" s="287" t="s">
        <v>545</v>
      </c>
      <c r="G4" s="320"/>
      <c r="H4" s="287" t="s">
        <v>431</v>
      </c>
      <c r="I4" s="310" t="s">
        <v>332</v>
      </c>
      <c r="J4" s="311"/>
      <c r="K4" s="311"/>
      <c r="L4" s="311"/>
      <c r="M4" s="312"/>
      <c r="N4" s="280" t="s">
        <v>457</v>
      </c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</row>
    <row r="5" spans="1:87" ht="40.5" customHeight="1">
      <c r="A5" s="315"/>
      <c r="B5" s="318"/>
      <c r="C5" s="279"/>
      <c r="D5" s="279"/>
      <c r="E5" s="279"/>
      <c r="F5" s="279"/>
      <c r="G5" s="279"/>
      <c r="H5" s="279"/>
      <c r="I5" s="214" t="s">
        <v>170</v>
      </c>
      <c r="J5" s="214" t="s">
        <v>169</v>
      </c>
      <c r="K5" s="214" t="s">
        <v>319</v>
      </c>
      <c r="L5" s="214" t="s">
        <v>168</v>
      </c>
      <c r="M5" s="214" t="s">
        <v>278</v>
      </c>
      <c r="N5" s="281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</row>
    <row r="6" spans="1:87" ht="12" customHeight="1">
      <c r="A6" s="60">
        <v>1</v>
      </c>
      <c r="B6" s="223">
        <v>2</v>
      </c>
      <c r="C6" s="44">
        <v>3</v>
      </c>
      <c r="D6" s="44">
        <v>4</v>
      </c>
      <c r="E6" s="44">
        <v>5</v>
      </c>
      <c r="F6" s="44">
        <v>6</v>
      </c>
      <c r="G6" s="44">
        <v>7</v>
      </c>
      <c r="H6" s="44">
        <v>8</v>
      </c>
      <c r="I6" s="44">
        <v>9</v>
      </c>
      <c r="J6" s="44">
        <v>10</v>
      </c>
      <c r="K6" s="44">
        <v>11</v>
      </c>
      <c r="L6" s="44">
        <v>12</v>
      </c>
      <c r="M6" s="44">
        <v>13</v>
      </c>
      <c r="N6" s="183">
        <v>14</v>
      </c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</row>
    <row r="7" spans="1:87" ht="18" customHeight="1">
      <c r="A7" s="49" t="s">
        <v>482</v>
      </c>
      <c r="B7" s="50"/>
      <c r="C7" s="17" t="s">
        <v>484</v>
      </c>
      <c r="D7" s="88">
        <f aca="true" t="shared" si="0" ref="D7:N7">D8+D10</f>
        <v>66700</v>
      </c>
      <c r="E7" s="88">
        <f t="shared" si="0"/>
        <v>0</v>
      </c>
      <c r="F7" s="88">
        <f t="shared" si="0"/>
        <v>0</v>
      </c>
      <c r="G7" s="88">
        <f t="shared" si="0"/>
        <v>66700</v>
      </c>
      <c r="H7" s="88">
        <f t="shared" si="0"/>
        <v>66700</v>
      </c>
      <c r="I7" s="88">
        <f t="shared" si="0"/>
        <v>0</v>
      </c>
      <c r="J7" s="88">
        <f t="shared" si="0"/>
        <v>0</v>
      </c>
      <c r="K7" s="88">
        <f t="shared" si="0"/>
        <v>1700</v>
      </c>
      <c r="L7" s="88">
        <f t="shared" si="0"/>
        <v>0</v>
      </c>
      <c r="M7" s="88">
        <f t="shared" si="0"/>
        <v>0</v>
      </c>
      <c r="N7" s="89">
        <f t="shared" si="0"/>
        <v>0</v>
      </c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</row>
    <row r="8" spans="1:87" ht="15.75" customHeight="1">
      <c r="A8" s="46" t="s">
        <v>66</v>
      </c>
      <c r="B8" s="47"/>
      <c r="C8" s="242" t="s">
        <v>370</v>
      </c>
      <c r="D8" s="84">
        <f>D9</f>
        <v>65000</v>
      </c>
      <c r="E8" s="84">
        <f aca="true" t="shared" si="1" ref="E8:N8">E9</f>
        <v>0</v>
      </c>
      <c r="F8" s="84">
        <f t="shared" si="1"/>
        <v>0</v>
      </c>
      <c r="G8" s="84">
        <f t="shared" si="1"/>
        <v>65000</v>
      </c>
      <c r="H8" s="84">
        <f t="shared" si="1"/>
        <v>65000</v>
      </c>
      <c r="I8" s="84">
        <f t="shared" si="1"/>
        <v>0</v>
      </c>
      <c r="J8" s="84">
        <f t="shared" si="1"/>
        <v>0</v>
      </c>
      <c r="K8" s="84">
        <f t="shared" si="1"/>
        <v>0</v>
      </c>
      <c r="L8" s="84">
        <f t="shared" si="1"/>
        <v>0</v>
      </c>
      <c r="M8" s="84">
        <f t="shared" si="1"/>
        <v>0</v>
      </c>
      <c r="N8" s="84">
        <f t="shared" si="1"/>
        <v>0</v>
      </c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</row>
    <row r="9" spans="1:87" ht="15.75" customHeight="1">
      <c r="A9" s="48"/>
      <c r="B9" s="9" t="s">
        <v>58</v>
      </c>
      <c r="C9" s="5" t="s">
        <v>129</v>
      </c>
      <c r="D9" s="40">
        <v>65000</v>
      </c>
      <c r="E9" s="40"/>
      <c r="F9" s="40"/>
      <c r="G9" s="97">
        <f>D9+E9-F9</f>
        <v>65000</v>
      </c>
      <c r="H9" s="97">
        <f>G9</f>
        <v>65000</v>
      </c>
      <c r="I9" s="40"/>
      <c r="J9" s="86">
        <v>0</v>
      </c>
      <c r="K9" s="87">
        <v>0</v>
      </c>
      <c r="L9" s="90"/>
      <c r="M9" s="90"/>
      <c r="N9" s="140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</row>
    <row r="10" spans="1:87" ht="17.25" customHeight="1">
      <c r="A10" s="46" t="s">
        <v>379</v>
      </c>
      <c r="B10" s="47"/>
      <c r="C10" s="34" t="s">
        <v>110</v>
      </c>
      <c r="D10" s="84">
        <f>D11</f>
        <v>1700</v>
      </c>
      <c r="E10" s="84">
        <f>E11</f>
        <v>0</v>
      </c>
      <c r="F10" s="84">
        <f>F11</f>
        <v>0</v>
      </c>
      <c r="G10" s="84">
        <f>G11</f>
        <v>1700</v>
      </c>
      <c r="H10" s="84">
        <f aca="true" t="shared" si="2" ref="H10:N10">H11</f>
        <v>1700</v>
      </c>
      <c r="I10" s="84">
        <f t="shared" si="2"/>
        <v>0</v>
      </c>
      <c r="J10" s="84">
        <f t="shared" si="2"/>
        <v>0</v>
      </c>
      <c r="K10" s="84">
        <f t="shared" si="2"/>
        <v>1700</v>
      </c>
      <c r="L10" s="84">
        <f t="shared" si="2"/>
        <v>0</v>
      </c>
      <c r="M10" s="84">
        <f t="shared" si="2"/>
        <v>0</v>
      </c>
      <c r="N10" s="85">
        <f t="shared" si="2"/>
        <v>0</v>
      </c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</row>
    <row r="11" spans="1:14" s="15" customFormat="1" ht="25.5" customHeight="1">
      <c r="A11" s="48"/>
      <c r="B11" s="9" t="s">
        <v>529</v>
      </c>
      <c r="C11" s="5" t="s">
        <v>530</v>
      </c>
      <c r="D11" s="40">
        <v>1700</v>
      </c>
      <c r="E11" s="40"/>
      <c r="F11" s="40"/>
      <c r="G11" s="40">
        <f>D11+E11-F11</f>
        <v>1700</v>
      </c>
      <c r="H11" s="40">
        <f>G11</f>
        <v>1700</v>
      </c>
      <c r="I11" s="40">
        <v>0</v>
      </c>
      <c r="J11" s="86">
        <v>0</v>
      </c>
      <c r="K11" s="86">
        <f>H11</f>
        <v>1700</v>
      </c>
      <c r="L11" s="90"/>
      <c r="M11" s="90"/>
      <c r="N11" s="140"/>
    </row>
    <row r="12" spans="1:14" s="15" customFormat="1" ht="17.25" customHeight="1">
      <c r="A12" s="49" t="s">
        <v>67</v>
      </c>
      <c r="B12" s="50"/>
      <c r="C12" s="17" t="s">
        <v>68</v>
      </c>
      <c r="D12" s="88">
        <f>D13+D15</f>
        <v>169683</v>
      </c>
      <c r="E12" s="88">
        <f>E13+E15</f>
        <v>0</v>
      </c>
      <c r="F12" s="88">
        <f>F13+F15</f>
        <v>0</v>
      </c>
      <c r="G12" s="88">
        <f>G13+G15</f>
        <v>169683</v>
      </c>
      <c r="H12" s="88">
        <f aca="true" t="shared" si="3" ref="H12:N12">H13+H15</f>
        <v>169683</v>
      </c>
      <c r="I12" s="88">
        <f t="shared" si="3"/>
        <v>0</v>
      </c>
      <c r="J12" s="88">
        <f t="shared" si="3"/>
        <v>0</v>
      </c>
      <c r="K12" s="88">
        <f t="shared" si="3"/>
        <v>0</v>
      </c>
      <c r="L12" s="88">
        <f t="shared" si="3"/>
        <v>0</v>
      </c>
      <c r="M12" s="88">
        <f t="shared" si="3"/>
        <v>0</v>
      </c>
      <c r="N12" s="89">
        <f t="shared" si="3"/>
        <v>0</v>
      </c>
    </row>
    <row r="13" spans="1:14" s="15" customFormat="1" ht="18" customHeight="1">
      <c r="A13" s="51" t="s">
        <v>435</v>
      </c>
      <c r="B13" s="52"/>
      <c r="C13" s="33" t="s">
        <v>434</v>
      </c>
      <c r="D13" s="84">
        <f>D14</f>
        <v>150943</v>
      </c>
      <c r="E13" s="84">
        <f>E14</f>
        <v>0</v>
      </c>
      <c r="F13" s="84">
        <f>F14</f>
        <v>0</v>
      </c>
      <c r="G13" s="84">
        <f>G14</f>
        <v>150943</v>
      </c>
      <c r="H13" s="84">
        <f aca="true" t="shared" si="4" ref="H13:N13">H14</f>
        <v>150943</v>
      </c>
      <c r="I13" s="84">
        <f t="shared" si="4"/>
        <v>0</v>
      </c>
      <c r="J13" s="84">
        <f t="shared" si="4"/>
        <v>0</v>
      </c>
      <c r="K13" s="84">
        <f t="shared" si="4"/>
        <v>0</v>
      </c>
      <c r="L13" s="84">
        <f t="shared" si="4"/>
        <v>0</v>
      </c>
      <c r="M13" s="84">
        <f t="shared" si="4"/>
        <v>0</v>
      </c>
      <c r="N13" s="85">
        <f t="shared" si="4"/>
        <v>0</v>
      </c>
    </row>
    <row r="14" spans="1:14" s="15" customFormat="1" ht="16.5" customHeight="1">
      <c r="A14" s="53"/>
      <c r="B14" s="8">
        <v>3030</v>
      </c>
      <c r="C14" s="6" t="s">
        <v>103</v>
      </c>
      <c r="D14" s="40">
        <v>150943</v>
      </c>
      <c r="E14" s="40"/>
      <c r="F14" s="40"/>
      <c r="G14" s="40">
        <f>D14+E14-F14</f>
        <v>150943</v>
      </c>
      <c r="H14" s="40">
        <f>G14</f>
        <v>150943</v>
      </c>
      <c r="I14" s="40">
        <v>0</v>
      </c>
      <c r="J14" s="86">
        <v>0</v>
      </c>
      <c r="K14" s="87">
        <v>0</v>
      </c>
      <c r="L14" s="90"/>
      <c r="M14" s="90"/>
      <c r="N14" s="140"/>
    </row>
    <row r="15" spans="1:14" s="15" customFormat="1" ht="16.5" customHeight="1">
      <c r="A15" s="51" t="s">
        <v>69</v>
      </c>
      <c r="B15" s="52"/>
      <c r="C15" s="33" t="s">
        <v>70</v>
      </c>
      <c r="D15" s="84">
        <f>SUM(D16:D19)</f>
        <v>18740</v>
      </c>
      <c r="E15" s="84">
        <f aca="true" t="shared" si="5" ref="E15:N15">SUM(E16:E19)</f>
        <v>0</v>
      </c>
      <c r="F15" s="84">
        <f t="shared" si="5"/>
        <v>0</v>
      </c>
      <c r="G15" s="84">
        <f t="shared" si="5"/>
        <v>18740</v>
      </c>
      <c r="H15" s="84">
        <f t="shared" si="5"/>
        <v>18740</v>
      </c>
      <c r="I15" s="84">
        <f t="shared" si="5"/>
        <v>0</v>
      </c>
      <c r="J15" s="84">
        <f t="shared" si="5"/>
        <v>0</v>
      </c>
      <c r="K15" s="84">
        <f t="shared" si="5"/>
        <v>0</v>
      </c>
      <c r="L15" s="84">
        <f t="shared" si="5"/>
        <v>0</v>
      </c>
      <c r="M15" s="84">
        <f t="shared" si="5"/>
        <v>0</v>
      </c>
      <c r="N15" s="85">
        <f t="shared" si="5"/>
        <v>0</v>
      </c>
    </row>
    <row r="16" spans="1:14" s="15" customFormat="1" ht="16.5" customHeight="1">
      <c r="A16" s="54"/>
      <c r="B16" s="9" t="s">
        <v>53</v>
      </c>
      <c r="C16" s="6" t="s">
        <v>54</v>
      </c>
      <c r="D16" s="40">
        <v>611</v>
      </c>
      <c r="E16" s="40"/>
      <c r="F16" s="40"/>
      <c r="G16" s="40">
        <f>D16+E16-F16</f>
        <v>611</v>
      </c>
      <c r="H16" s="40">
        <f>G16</f>
        <v>611</v>
      </c>
      <c r="I16" s="40">
        <v>0</v>
      </c>
      <c r="J16" s="40"/>
      <c r="K16" s="90">
        <v>0</v>
      </c>
      <c r="L16" s="90"/>
      <c r="M16" s="90"/>
      <c r="N16" s="140"/>
    </row>
    <row r="17" spans="1:14" s="15" customFormat="1" ht="16.5" customHeight="1">
      <c r="A17" s="53"/>
      <c r="B17" s="9" t="s">
        <v>58</v>
      </c>
      <c r="C17" s="6" t="s">
        <v>129</v>
      </c>
      <c r="D17" s="40">
        <v>16900</v>
      </c>
      <c r="E17" s="40"/>
      <c r="F17" s="40"/>
      <c r="G17" s="40">
        <f>D17+E17-F17</f>
        <v>16900</v>
      </c>
      <c r="H17" s="40">
        <f>G17</f>
        <v>16900</v>
      </c>
      <c r="I17" s="40">
        <v>0</v>
      </c>
      <c r="J17" s="86"/>
      <c r="K17" s="87">
        <v>0</v>
      </c>
      <c r="L17" s="90"/>
      <c r="M17" s="90"/>
      <c r="N17" s="140"/>
    </row>
    <row r="18" spans="1:14" s="15" customFormat="1" ht="16.5" customHeight="1">
      <c r="A18" s="53"/>
      <c r="B18" s="9" t="s">
        <v>232</v>
      </c>
      <c r="C18" s="5" t="s">
        <v>236</v>
      </c>
      <c r="D18" s="40">
        <v>229</v>
      </c>
      <c r="E18" s="40"/>
      <c r="F18" s="40"/>
      <c r="G18" s="40">
        <f>D18+E18-F18</f>
        <v>229</v>
      </c>
      <c r="H18" s="40">
        <f>G18</f>
        <v>229</v>
      </c>
      <c r="I18" s="40"/>
      <c r="J18" s="86"/>
      <c r="K18" s="87"/>
      <c r="L18" s="90"/>
      <c r="M18" s="90"/>
      <c r="N18" s="140"/>
    </row>
    <row r="19" spans="1:14" s="15" customFormat="1" ht="16.5" customHeight="1">
      <c r="A19" s="53"/>
      <c r="B19" s="9" t="s">
        <v>233</v>
      </c>
      <c r="C19" s="5" t="s">
        <v>237</v>
      </c>
      <c r="D19" s="40">
        <v>1000</v>
      </c>
      <c r="E19" s="40"/>
      <c r="F19" s="40"/>
      <c r="G19" s="40">
        <f>D19+E19-F19</f>
        <v>1000</v>
      </c>
      <c r="H19" s="40">
        <f>G19</f>
        <v>1000</v>
      </c>
      <c r="I19" s="40"/>
      <c r="J19" s="86"/>
      <c r="K19" s="87"/>
      <c r="L19" s="90"/>
      <c r="M19" s="90"/>
      <c r="N19" s="140"/>
    </row>
    <row r="20" spans="1:14" s="15" customFormat="1" ht="17.25" customHeight="1">
      <c r="A20" s="49" t="s">
        <v>71</v>
      </c>
      <c r="B20" s="50"/>
      <c r="C20" s="17" t="s">
        <v>72</v>
      </c>
      <c r="D20" s="88">
        <f aca="true" t="shared" si="6" ref="D20:N20">D21</f>
        <v>6302451</v>
      </c>
      <c r="E20" s="88">
        <f t="shared" si="6"/>
        <v>0</v>
      </c>
      <c r="F20" s="88">
        <f t="shared" si="6"/>
        <v>0</v>
      </c>
      <c r="G20" s="88">
        <f t="shared" si="6"/>
        <v>6302451</v>
      </c>
      <c r="H20" s="88">
        <f t="shared" si="6"/>
        <v>1856460</v>
      </c>
      <c r="I20" s="88">
        <f t="shared" si="6"/>
        <v>522183</v>
      </c>
      <c r="J20" s="88">
        <f t="shared" si="6"/>
        <v>91323</v>
      </c>
      <c r="K20" s="88">
        <f t="shared" si="6"/>
        <v>0</v>
      </c>
      <c r="L20" s="88">
        <f t="shared" si="6"/>
        <v>0</v>
      </c>
      <c r="M20" s="88">
        <f t="shared" si="6"/>
        <v>0</v>
      </c>
      <c r="N20" s="89">
        <f t="shared" si="6"/>
        <v>4445991</v>
      </c>
    </row>
    <row r="21" spans="1:14" s="15" customFormat="1" ht="15.75" customHeight="1">
      <c r="A21" s="51" t="s">
        <v>73</v>
      </c>
      <c r="B21" s="52"/>
      <c r="C21" s="33" t="s">
        <v>74</v>
      </c>
      <c r="D21" s="84">
        <f>SUM(D22:D47)</f>
        <v>6302451</v>
      </c>
      <c r="E21" s="84">
        <f>SUM(E22:E47)</f>
        <v>0</v>
      </c>
      <c r="F21" s="84">
        <f>SUM(F22:F47)</f>
        <v>0</v>
      </c>
      <c r="G21" s="84">
        <f>SUM(G22:G47)</f>
        <v>6302451</v>
      </c>
      <c r="H21" s="84">
        <f>SUM(H22:H47)</f>
        <v>1856460</v>
      </c>
      <c r="I21" s="84">
        <f aca="true" t="shared" si="7" ref="I21:N21">SUM(I22:I47)</f>
        <v>522183</v>
      </c>
      <c r="J21" s="84">
        <f t="shared" si="7"/>
        <v>91323</v>
      </c>
      <c r="K21" s="84">
        <f t="shared" si="7"/>
        <v>0</v>
      </c>
      <c r="L21" s="84">
        <f t="shared" si="7"/>
        <v>0</v>
      </c>
      <c r="M21" s="84">
        <f t="shared" si="7"/>
        <v>0</v>
      </c>
      <c r="N21" s="85">
        <f t="shared" si="7"/>
        <v>4445991</v>
      </c>
    </row>
    <row r="22" spans="1:14" s="38" customFormat="1" ht="15.75" customHeight="1">
      <c r="A22" s="48"/>
      <c r="B22" s="9" t="s">
        <v>486</v>
      </c>
      <c r="C22" s="35" t="s">
        <v>425</v>
      </c>
      <c r="D22" s="91">
        <v>4258</v>
      </c>
      <c r="E22" s="91"/>
      <c r="F22" s="91"/>
      <c r="G22" s="91">
        <f>D22+E22-F22</f>
        <v>4258</v>
      </c>
      <c r="H22" s="90">
        <f>G22</f>
        <v>4258</v>
      </c>
      <c r="I22" s="91">
        <v>0</v>
      </c>
      <c r="J22" s="86"/>
      <c r="K22" s="87">
        <v>0</v>
      </c>
      <c r="L22" s="90"/>
      <c r="M22" s="90"/>
      <c r="N22" s="140"/>
    </row>
    <row r="23" spans="1:14" s="15" customFormat="1" ht="15" customHeight="1">
      <c r="A23" s="48"/>
      <c r="B23" s="9" t="s">
        <v>45</v>
      </c>
      <c r="C23" s="5" t="s">
        <v>46</v>
      </c>
      <c r="D23" s="40">
        <v>485029</v>
      </c>
      <c r="E23" s="40"/>
      <c r="F23" s="40"/>
      <c r="G23" s="91">
        <f aca="true" t="shared" si="8" ref="G23:G47">D23+E23-F23</f>
        <v>485029</v>
      </c>
      <c r="H23" s="90">
        <f aca="true" t="shared" si="9" ref="H23:H42">G23</f>
        <v>485029</v>
      </c>
      <c r="I23" s="40">
        <f>H23</f>
        <v>485029</v>
      </c>
      <c r="J23" s="86"/>
      <c r="K23" s="87">
        <v>0</v>
      </c>
      <c r="L23" s="90"/>
      <c r="M23" s="90"/>
      <c r="N23" s="140"/>
    </row>
    <row r="24" spans="1:14" s="15" customFormat="1" ht="15.75" customHeight="1">
      <c r="A24" s="48"/>
      <c r="B24" s="9" t="s">
        <v>49</v>
      </c>
      <c r="C24" s="5" t="s">
        <v>50</v>
      </c>
      <c r="D24" s="40">
        <v>36154</v>
      </c>
      <c r="E24" s="40"/>
      <c r="F24" s="40"/>
      <c r="G24" s="91">
        <f t="shared" si="8"/>
        <v>36154</v>
      </c>
      <c r="H24" s="90">
        <f t="shared" si="9"/>
        <v>36154</v>
      </c>
      <c r="I24" s="40">
        <f>H24</f>
        <v>36154</v>
      </c>
      <c r="J24" s="86"/>
      <c r="K24" s="87">
        <v>0</v>
      </c>
      <c r="L24" s="90"/>
      <c r="M24" s="90"/>
      <c r="N24" s="140"/>
    </row>
    <row r="25" spans="1:14" s="15" customFormat="1" ht="15" customHeight="1">
      <c r="A25" s="48"/>
      <c r="B25" s="57" t="s">
        <v>75</v>
      </c>
      <c r="C25" s="5" t="s">
        <v>76</v>
      </c>
      <c r="D25" s="40">
        <v>78013</v>
      </c>
      <c r="E25" s="40"/>
      <c r="F25" s="40"/>
      <c r="G25" s="91">
        <f t="shared" si="8"/>
        <v>78013</v>
      </c>
      <c r="H25" s="90">
        <f t="shared" si="9"/>
        <v>78013</v>
      </c>
      <c r="I25" s="40">
        <v>0</v>
      </c>
      <c r="J25" s="86">
        <f>H25</f>
        <v>78013</v>
      </c>
      <c r="K25" s="87">
        <v>0</v>
      </c>
      <c r="L25" s="90"/>
      <c r="M25" s="90"/>
      <c r="N25" s="140"/>
    </row>
    <row r="26" spans="1:14" s="15" customFormat="1" ht="14.25" customHeight="1">
      <c r="A26" s="48"/>
      <c r="B26" s="57" t="s">
        <v>51</v>
      </c>
      <c r="C26" s="5" t="s">
        <v>52</v>
      </c>
      <c r="D26" s="40">
        <v>13310</v>
      </c>
      <c r="E26" s="40"/>
      <c r="F26" s="40"/>
      <c r="G26" s="91">
        <f t="shared" si="8"/>
        <v>13310</v>
      </c>
      <c r="H26" s="90">
        <f t="shared" si="9"/>
        <v>13310</v>
      </c>
      <c r="I26" s="40">
        <v>0</v>
      </c>
      <c r="J26" s="86">
        <f>H26</f>
        <v>13310</v>
      </c>
      <c r="K26" s="87">
        <v>0</v>
      </c>
      <c r="L26" s="90"/>
      <c r="M26" s="90"/>
      <c r="N26" s="140"/>
    </row>
    <row r="27" spans="1:14" s="15" customFormat="1" ht="14.25" customHeight="1">
      <c r="A27" s="48"/>
      <c r="B27" s="57" t="s">
        <v>426</v>
      </c>
      <c r="C27" s="5" t="s">
        <v>427</v>
      </c>
      <c r="D27" s="40">
        <v>1000</v>
      </c>
      <c r="E27" s="40"/>
      <c r="F27" s="40"/>
      <c r="G27" s="91">
        <f t="shared" si="8"/>
        <v>1000</v>
      </c>
      <c r="H27" s="90">
        <f t="shared" si="9"/>
        <v>1000</v>
      </c>
      <c r="I27" s="40">
        <f>H27</f>
        <v>1000</v>
      </c>
      <c r="J27" s="86"/>
      <c r="K27" s="87"/>
      <c r="L27" s="90"/>
      <c r="M27" s="90"/>
      <c r="N27" s="140"/>
    </row>
    <row r="28" spans="1:14" s="15" customFormat="1" ht="12.75" customHeight="1">
      <c r="A28" s="48"/>
      <c r="B28" s="9" t="s">
        <v>53</v>
      </c>
      <c r="C28" s="5" t="s">
        <v>54</v>
      </c>
      <c r="D28" s="40">
        <v>536124</v>
      </c>
      <c r="E28" s="40"/>
      <c r="F28" s="40"/>
      <c r="G28" s="91">
        <f t="shared" si="8"/>
        <v>536124</v>
      </c>
      <c r="H28" s="90">
        <f t="shared" si="9"/>
        <v>536124</v>
      </c>
      <c r="I28" s="40">
        <v>0</v>
      </c>
      <c r="J28" s="86"/>
      <c r="K28" s="87">
        <v>0</v>
      </c>
      <c r="L28" s="90"/>
      <c r="M28" s="90"/>
      <c r="N28" s="140"/>
    </row>
    <row r="29" spans="1:14" s="15" customFormat="1" ht="13.5" customHeight="1">
      <c r="A29" s="48"/>
      <c r="B29" s="9" t="s">
        <v>55</v>
      </c>
      <c r="C29" s="5" t="s">
        <v>127</v>
      </c>
      <c r="D29" s="40">
        <v>38979</v>
      </c>
      <c r="E29" s="40"/>
      <c r="F29" s="40"/>
      <c r="G29" s="91">
        <f t="shared" si="8"/>
        <v>38979</v>
      </c>
      <c r="H29" s="90">
        <f t="shared" si="9"/>
        <v>38979</v>
      </c>
      <c r="I29" s="40">
        <v>0</v>
      </c>
      <c r="J29" s="86"/>
      <c r="K29" s="87">
        <v>0</v>
      </c>
      <c r="L29" s="90"/>
      <c r="M29" s="90"/>
      <c r="N29" s="140"/>
    </row>
    <row r="30" spans="1:14" s="15" customFormat="1" ht="13.5" customHeight="1">
      <c r="A30" s="48"/>
      <c r="B30" s="9" t="s">
        <v>57</v>
      </c>
      <c r="C30" s="5" t="s">
        <v>128</v>
      </c>
      <c r="D30" s="40">
        <v>123672</v>
      </c>
      <c r="E30" s="40"/>
      <c r="F30" s="40"/>
      <c r="G30" s="91">
        <f t="shared" si="8"/>
        <v>123672</v>
      </c>
      <c r="H30" s="90">
        <f t="shared" si="9"/>
        <v>123672</v>
      </c>
      <c r="I30" s="40">
        <v>0</v>
      </c>
      <c r="J30" s="86"/>
      <c r="K30" s="87">
        <v>0</v>
      </c>
      <c r="L30" s="90"/>
      <c r="M30" s="90"/>
      <c r="N30" s="140"/>
    </row>
    <row r="31" spans="1:14" s="15" customFormat="1" ht="13.5" customHeight="1">
      <c r="A31" s="48"/>
      <c r="B31" s="9" t="s">
        <v>114</v>
      </c>
      <c r="C31" s="5" t="s">
        <v>115</v>
      </c>
      <c r="D31" s="40">
        <v>730</v>
      </c>
      <c r="E31" s="40"/>
      <c r="F31" s="40"/>
      <c r="G31" s="91">
        <f t="shared" si="8"/>
        <v>730</v>
      </c>
      <c r="H31" s="90">
        <f t="shared" si="9"/>
        <v>730</v>
      </c>
      <c r="I31" s="40">
        <v>0</v>
      </c>
      <c r="J31" s="86"/>
      <c r="K31" s="87"/>
      <c r="L31" s="90"/>
      <c r="M31" s="90"/>
      <c r="N31" s="140"/>
    </row>
    <row r="32" spans="1:14" s="15" customFormat="1" ht="14.25" customHeight="1">
      <c r="A32" s="48"/>
      <c r="B32" s="9" t="s">
        <v>58</v>
      </c>
      <c r="C32" s="5" t="s">
        <v>129</v>
      </c>
      <c r="D32" s="40">
        <v>476873</v>
      </c>
      <c r="E32" s="40"/>
      <c r="F32" s="40"/>
      <c r="G32" s="91">
        <f t="shared" si="8"/>
        <v>476873</v>
      </c>
      <c r="H32" s="90">
        <f t="shared" si="9"/>
        <v>476873</v>
      </c>
      <c r="I32" s="40">
        <v>0</v>
      </c>
      <c r="J32" s="86"/>
      <c r="K32" s="87">
        <v>0</v>
      </c>
      <c r="L32" s="90"/>
      <c r="M32" s="90"/>
      <c r="N32" s="140"/>
    </row>
    <row r="33" spans="1:14" s="15" customFormat="1" ht="14.25" customHeight="1">
      <c r="A33" s="48"/>
      <c r="B33" s="9" t="s">
        <v>428</v>
      </c>
      <c r="C33" s="5" t="s">
        <v>429</v>
      </c>
      <c r="D33" s="40">
        <v>2112</v>
      </c>
      <c r="E33" s="40"/>
      <c r="F33" s="40"/>
      <c r="G33" s="91">
        <f t="shared" si="8"/>
        <v>2112</v>
      </c>
      <c r="H33" s="90">
        <f t="shared" si="9"/>
        <v>2112</v>
      </c>
      <c r="I33" s="40">
        <v>0</v>
      </c>
      <c r="J33" s="86"/>
      <c r="K33" s="87">
        <v>0</v>
      </c>
      <c r="L33" s="90"/>
      <c r="M33" s="90"/>
      <c r="N33" s="140"/>
    </row>
    <row r="34" spans="1:14" s="15" customFormat="1" ht="14.25" customHeight="1">
      <c r="A34" s="48"/>
      <c r="B34" s="9" t="s">
        <v>238</v>
      </c>
      <c r="C34" s="5" t="s">
        <v>240</v>
      </c>
      <c r="D34" s="40">
        <v>5864</v>
      </c>
      <c r="E34" s="40"/>
      <c r="F34" s="40"/>
      <c r="G34" s="91">
        <f t="shared" si="8"/>
        <v>5864</v>
      </c>
      <c r="H34" s="90">
        <f t="shared" si="9"/>
        <v>5864</v>
      </c>
      <c r="I34" s="40">
        <v>0</v>
      </c>
      <c r="J34" s="86"/>
      <c r="K34" s="87"/>
      <c r="L34" s="90"/>
      <c r="M34" s="90"/>
      <c r="N34" s="140"/>
    </row>
    <row r="35" spans="1:14" s="15" customFormat="1" ht="14.25" customHeight="1">
      <c r="A35" s="48"/>
      <c r="B35" s="9" t="s">
        <v>230</v>
      </c>
      <c r="C35" s="5" t="s">
        <v>234</v>
      </c>
      <c r="D35" s="40">
        <v>3695</v>
      </c>
      <c r="E35" s="40"/>
      <c r="F35" s="40"/>
      <c r="G35" s="91">
        <f t="shared" si="8"/>
        <v>3695</v>
      </c>
      <c r="H35" s="90">
        <f t="shared" si="9"/>
        <v>3695</v>
      </c>
      <c r="I35" s="40">
        <v>0</v>
      </c>
      <c r="J35" s="86"/>
      <c r="K35" s="87"/>
      <c r="L35" s="90"/>
      <c r="M35" s="90"/>
      <c r="N35" s="140"/>
    </row>
    <row r="36" spans="1:14" s="15" customFormat="1" ht="14.25" customHeight="1">
      <c r="A36" s="48"/>
      <c r="B36" s="9" t="s">
        <v>60</v>
      </c>
      <c r="C36" s="5" t="s">
        <v>61</v>
      </c>
      <c r="D36" s="40">
        <v>732</v>
      </c>
      <c r="E36" s="40"/>
      <c r="F36" s="40"/>
      <c r="G36" s="91">
        <f t="shared" si="8"/>
        <v>732</v>
      </c>
      <c r="H36" s="90">
        <f t="shared" si="9"/>
        <v>732</v>
      </c>
      <c r="I36" s="40">
        <v>0</v>
      </c>
      <c r="J36" s="86"/>
      <c r="K36" s="87">
        <v>0</v>
      </c>
      <c r="L36" s="90"/>
      <c r="M36" s="90"/>
      <c r="N36" s="140"/>
    </row>
    <row r="37" spans="1:14" s="15" customFormat="1" ht="13.5" customHeight="1">
      <c r="A37" s="48"/>
      <c r="B37" s="9" t="s">
        <v>64</v>
      </c>
      <c r="C37" s="5" t="s">
        <v>65</v>
      </c>
      <c r="D37" s="40">
        <v>17331</v>
      </c>
      <c r="E37" s="40"/>
      <c r="F37" s="40"/>
      <c r="G37" s="91">
        <f t="shared" si="8"/>
        <v>17331</v>
      </c>
      <c r="H37" s="90">
        <f t="shared" si="9"/>
        <v>17331</v>
      </c>
      <c r="I37" s="40">
        <v>0</v>
      </c>
      <c r="J37" s="86"/>
      <c r="K37" s="87">
        <v>0</v>
      </c>
      <c r="L37" s="90"/>
      <c r="M37" s="90"/>
      <c r="N37" s="140"/>
    </row>
    <row r="38" spans="1:14" s="15" customFormat="1" ht="16.5" customHeight="1">
      <c r="A38" s="48"/>
      <c r="B38" s="9" t="s">
        <v>79</v>
      </c>
      <c r="C38" s="5" t="s">
        <v>80</v>
      </c>
      <c r="D38" s="40">
        <v>16417</v>
      </c>
      <c r="E38" s="40"/>
      <c r="F38" s="40"/>
      <c r="G38" s="91">
        <f t="shared" si="8"/>
        <v>16417</v>
      </c>
      <c r="H38" s="90">
        <f t="shared" si="9"/>
        <v>16417</v>
      </c>
      <c r="I38" s="40">
        <v>0</v>
      </c>
      <c r="J38" s="86"/>
      <c r="K38" s="87">
        <v>0</v>
      </c>
      <c r="L38" s="90"/>
      <c r="M38" s="90"/>
      <c r="N38" s="140"/>
    </row>
    <row r="39" spans="1:14" s="15" customFormat="1" ht="16.5" customHeight="1">
      <c r="A39" s="48"/>
      <c r="B39" s="9" t="s">
        <v>242</v>
      </c>
      <c r="C39" s="5" t="s">
        <v>243</v>
      </c>
      <c r="D39" s="40">
        <v>829</v>
      </c>
      <c r="E39" s="40"/>
      <c r="F39" s="40"/>
      <c r="G39" s="91">
        <f t="shared" si="8"/>
        <v>829</v>
      </c>
      <c r="H39" s="90">
        <f t="shared" si="9"/>
        <v>829</v>
      </c>
      <c r="I39" s="40">
        <v>0</v>
      </c>
      <c r="J39" s="86"/>
      <c r="K39" s="87"/>
      <c r="L39" s="90"/>
      <c r="M39" s="90"/>
      <c r="N39" s="140"/>
    </row>
    <row r="40" spans="1:14" s="15" customFormat="1" ht="15" customHeight="1">
      <c r="A40" s="48"/>
      <c r="B40" s="9" t="s">
        <v>231</v>
      </c>
      <c r="C40" s="5" t="s">
        <v>235</v>
      </c>
      <c r="D40" s="40">
        <v>2854</v>
      </c>
      <c r="E40" s="40"/>
      <c r="F40" s="40"/>
      <c r="G40" s="91">
        <f t="shared" si="8"/>
        <v>2854</v>
      </c>
      <c r="H40" s="90">
        <f t="shared" si="9"/>
        <v>2854</v>
      </c>
      <c r="I40" s="40">
        <v>0</v>
      </c>
      <c r="J40" s="86"/>
      <c r="K40" s="87"/>
      <c r="L40" s="90"/>
      <c r="M40" s="90"/>
      <c r="N40" s="140"/>
    </row>
    <row r="41" spans="1:14" s="15" customFormat="1" ht="16.5" customHeight="1">
      <c r="A41" s="48"/>
      <c r="B41" s="9" t="s">
        <v>232</v>
      </c>
      <c r="C41" s="5" t="s">
        <v>236</v>
      </c>
      <c r="D41" s="40">
        <v>1500</v>
      </c>
      <c r="E41" s="40"/>
      <c r="F41" s="40"/>
      <c r="G41" s="91">
        <f t="shared" si="8"/>
        <v>1500</v>
      </c>
      <c r="H41" s="90">
        <f t="shared" si="9"/>
        <v>1500</v>
      </c>
      <c r="I41" s="40">
        <v>0</v>
      </c>
      <c r="J41" s="86"/>
      <c r="K41" s="87"/>
      <c r="L41" s="90"/>
      <c r="M41" s="90"/>
      <c r="N41" s="140"/>
    </row>
    <row r="42" spans="1:14" s="15" customFormat="1" ht="14.25" customHeight="1">
      <c r="A42" s="48"/>
      <c r="B42" s="9" t="s">
        <v>233</v>
      </c>
      <c r="C42" s="5" t="s">
        <v>237</v>
      </c>
      <c r="D42" s="40">
        <v>10984</v>
      </c>
      <c r="E42" s="40"/>
      <c r="F42" s="40"/>
      <c r="G42" s="91">
        <f t="shared" si="8"/>
        <v>10984</v>
      </c>
      <c r="H42" s="90">
        <f t="shared" si="9"/>
        <v>10984</v>
      </c>
      <c r="I42" s="40">
        <v>0</v>
      </c>
      <c r="J42" s="86"/>
      <c r="K42" s="87"/>
      <c r="L42" s="90"/>
      <c r="M42" s="90"/>
      <c r="N42" s="140"/>
    </row>
    <row r="43" spans="1:14" s="15" customFormat="1" ht="13.5" customHeight="1">
      <c r="A43" s="48"/>
      <c r="B43" s="9" t="s">
        <v>81</v>
      </c>
      <c r="C43" s="5" t="s">
        <v>196</v>
      </c>
      <c r="D43" s="40">
        <v>1159698</v>
      </c>
      <c r="E43" s="40"/>
      <c r="F43" s="40"/>
      <c r="G43" s="91">
        <f t="shared" si="8"/>
        <v>1159698</v>
      </c>
      <c r="H43" s="40"/>
      <c r="I43" s="40">
        <v>0</v>
      </c>
      <c r="J43" s="86"/>
      <c r="K43" s="87">
        <v>0</v>
      </c>
      <c r="L43" s="90"/>
      <c r="M43" s="90"/>
      <c r="N43" s="188">
        <f>G43</f>
        <v>1159698</v>
      </c>
    </row>
    <row r="44" spans="1:14" s="15" customFormat="1" ht="14.25" customHeight="1">
      <c r="A44" s="48"/>
      <c r="B44" s="9" t="s">
        <v>279</v>
      </c>
      <c r="C44" s="5" t="s">
        <v>196</v>
      </c>
      <c r="D44" s="40">
        <v>1388779</v>
      </c>
      <c r="E44" s="40"/>
      <c r="F44" s="40"/>
      <c r="G44" s="91">
        <f t="shared" si="8"/>
        <v>1388779</v>
      </c>
      <c r="H44" s="40"/>
      <c r="I44" s="40"/>
      <c r="J44" s="86"/>
      <c r="K44" s="87"/>
      <c r="L44" s="90"/>
      <c r="M44" s="90"/>
      <c r="N44" s="188">
        <f>G44</f>
        <v>1388779</v>
      </c>
    </row>
    <row r="45" spans="1:14" s="15" customFormat="1" ht="14.25" customHeight="1">
      <c r="A45" s="48"/>
      <c r="B45" s="9" t="s">
        <v>356</v>
      </c>
      <c r="C45" s="5" t="s">
        <v>196</v>
      </c>
      <c r="D45" s="40">
        <v>1846714</v>
      </c>
      <c r="E45" s="40"/>
      <c r="F45" s="40"/>
      <c r="G45" s="91">
        <f t="shared" si="8"/>
        <v>1846714</v>
      </c>
      <c r="H45" s="40"/>
      <c r="I45" s="40"/>
      <c r="J45" s="86"/>
      <c r="K45" s="87"/>
      <c r="L45" s="90"/>
      <c r="M45" s="90"/>
      <c r="N45" s="188">
        <f>G45</f>
        <v>1846714</v>
      </c>
    </row>
    <row r="46" spans="1:14" s="15" customFormat="1" ht="14.25" customHeight="1">
      <c r="A46" s="48"/>
      <c r="B46" s="9" t="s">
        <v>82</v>
      </c>
      <c r="C46" s="5" t="s">
        <v>464</v>
      </c>
      <c r="D46" s="40">
        <v>39800</v>
      </c>
      <c r="E46" s="40"/>
      <c r="F46" s="40"/>
      <c r="G46" s="91">
        <f t="shared" si="8"/>
        <v>39800</v>
      </c>
      <c r="H46" s="40"/>
      <c r="I46" s="40">
        <v>0</v>
      </c>
      <c r="J46" s="86"/>
      <c r="K46" s="87">
        <v>0</v>
      </c>
      <c r="L46" s="90"/>
      <c r="M46" s="90"/>
      <c r="N46" s="188">
        <f>G46</f>
        <v>39800</v>
      </c>
    </row>
    <row r="47" spans="1:14" s="15" customFormat="1" ht="21.75" customHeight="1">
      <c r="A47" s="48"/>
      <c r="B47" s="9" t="s">
        <v>1</v>
      </c>
      <c r="C47" s="5" t="s">
        <v>585</v>
      </c>
      <c r="D47" s="40">
        <v>11000</v>
      </c>
      <c r="E47" s="40"/>
      <c r="F47" s="40"/>
      <c r="G47" s="91">
        <f t="shared" si="8"/>
        <v>11000</v>
      </c>
      <c r="H47" s="40"/>
      <c r="I47" s="40"/>
      <c r="J47" s="86"/>
      <c r="K47" s="87"/>
      <c r="L47" s="90"/>
      <c r="M47" s="90"/>
      <c r="N47" s="188">
        <f>G47</f>
        <v>11000</v>
      </c>
    </row>
    <row r="48" spans="1:14" s="15" customFormat="1" ht="17.25" customHeight="1">
      <c r="A48" s="157" t="s">
        <v>2</v>
      </c>
      <c r="B48" s="185"/>
      <c r="C48" s="213" t="s">
        <v>5</v>
      </c>
      <c r="D48" s="156">
        <f>D49</f>
        <v>2981</v>
      </c>
      <c r="E48" s="156">
        <f aca="true" t="shared" si="10" ref="E48:G49">E49</f>
        <v>0</v>
      </c>
      <c r="F48" s="156">
        <f t="shared" si="10"/>
        <v>0</v>
      </c>
      <c r="G48" s="156">
        <f t="shared" si="10"/>
        <v>2981</v>
      </c>
      <c r="H48" s="156">
        <f aca="true" t="shared" si="11" ref="H48:N49">H49</f>
        <v>0</v>
      </c>
      <c r="I48" s="156">
        <f t="shared" si="11"/>
        <v>0</v>
      </c>
      <c r="J48" s="156">
        <f t="shared" si="11"/>
        <v>0</v>
      </c>
      <c r="K48" s="156">
        <f t="shared" si="11"/>
        <v>0</v>
      </c>
      <c r="L48" s="156">
        <f t="shared" si="11"/>
        <v>0</v>
      </c>
      <c r="M48" s="156">
        <f t="shared" si="11"/>
        <v>0</v>
      </c>
      <c r="N48" s="189">
        <f t="shared" si="11"/>
        <v>2981</v>
      </c>
    </row>
    <row r="49" spans="1:14" s="15" customFormat="1" ht="24.75" customHeight="1">
      <c r="A49" s="146" t="s">
        <v>3</v>
      </c>
      <c r="B49" s="215"/>
      <c r="C49" s="216" t="s">
        <v>6</v>
      </c>
      <c r="D49" s="217">
        <f>D50</f>
        <v>2981</v>
      </c>
      <c r="E49" s="217">
        <f t="shared" si="10"/>
        <v>0</v>
      </c>
      <c r="F49" s="217">
        <f t="shared" si="10"/>
        <v>0</v>
      </c>
      <c r="G49" s="217">
        <f t="shared" si="10"/>
        <v>2981</v>
      </c>
      <c r="H49" s="217">
        <f t="shared" si="11"/>
        <v>0</v>
      </c>
      <c r="I49" s="217">
        <f t="shared" si="11"/>
        <v>0</v>
      </c>
      <c r="J49" s="217">
        <f t="shared" si="11"/>
        <v>0</v>
      </c>
      <c r="K49" s="217">
        <f t="shared" si="11"/>
        <v>0</v>
      </c>
      <c r="L49" s="217">
        <f t="shared" si="11"/>
        <v>0</v>
      </c>
      <c r="M49" s="217">
        <f t="shared" si="11"/>
        <v>0</v>
      </c>
      <c r="N49" s="218">
        <f t="shared" si="11"/>
        <v>2981</v>
      </c>
    </row>
    <row r="50" spans="1:14" s="15" customFormat="1" ht="33.75" customHeight="1">
      <c r="A50" s="48"/>
      <c r="B50" s="9" t="s">
        <v>4</v>
      </c>
      <c r="C50" s="5" t="s">
        <v>7</v>
      </c>
      <c r="D50" s="40">
        <v>2981</v>
      </c>
      <c r="E50" s="40"/>
      <c r="F50" s="40"/>
      <c r="G50" s="40">
        <f>D50+E50-F50</f>
        <v>2981</v>
      </c>
      <c r="H50" s="40"/>
      <c r="I50" s="40"/>
      <c r="J50" s="86"/>
      <c r="K50" s="87"/>
      <c r="L50" s="90"/>
      <c r="M50" s="90"/>
      <c r="N50" s="188">
        <f>G50</f>
        <v>2981</v>
      </c>
    </row>
    <row r="51" spans="1:14" s="15" customFormat="1" ht="25.5" customHeight="1">
      <c r="A51" s="49" t="s">
        <v>83</v>
      </c>
      <c r="B51" s="58"/>
      <c r="C51" s="19" t="s">
        <v>539</v>
      </c>
      <c r="D51" s="88">
        <f>D52</f>
        <v>120000</v>
      </c>
      <c r="E51" s="88">
        <f aca="true" t="shared" si="12" ref="E51:N51">E52</f>
        <v>0</v>
      </c>
      <c r="F51" s="88">
        <f t="shared" si="12"/>
        <v>0</v>
      </c>
      <c r="G51" s="88">
        <f t="shared" si="12"/>
        <v>120000</v>
      </c>
      <c r="H51" s="88">
        <f t="shared" si="12"/>
        <v>120000</v>
      </c>
      <c r="I51" s="88">
        <f t="shared" si="12"/>
        <v>2550</v>
      </c>
      <c r="J51" s="88">
        <f t="shared" si="12"/>
        <v>0</v>
      </c>
      <c r="K51" s="88">
        <f t="shared" si="12"/>
        <v>0</v>
      </c>
      <c r="L51" s="88">
        <f t="shared" si="12"/>
        <v>0</v>
      </c>
      <c r="M51" s="88">
        <f t="shared" si="12"/>
        <v>0</v>
      </c>
      <c r="N51" s="89">
        <f t="shared" si="12"/>
        <v>0</v>
      </c>
    </row>
    <row r="52" spans="1:14" s="15" customFormat="1" ht="24" customHeight="1">
      <c r="A52" s="51" t="s">
        <v>84</v>
      </c>
      <c r="B52" s="52"/>
      <c r="C52" s="34" t="s">
        <v>85</v>
      </c>
      <c r="D52" s="84">
        <f>SUM(D53:D60)</f>
        <v>120000</v>
      </c>
      <c r="E52" s="84">
        <f>SUM(E53:E60)</f>
        <v>0</v>
      </c>
      <c r="F52" s="84">
        <f>SUM(F53:F60)</f>
        <v>0</v>
      </c>
      <c r="G52" s="84">
        <f>SUM(G53:G60)</f>
        <v>120000</v>
      </c>
      <c r="H52" s="84">
        <f aca="true" t="shared" si="13" ref="H52:N52">SUM(H53:H60)</f>
        <v>120000</v>
      </c>
      <c r="I52" s="84">
        <f t="shared" si="13"/>
        <v>2550</v>
      </c>
      <c r="J52" s="84">
        <f t="shared" si="13"/>
        <v>0</v>
      </c>
      <c r="K52" s="84">
        <f t="shared" si="13"/>
        <v>0</v>
      </c>
      <c r="L52" s="84">
        <f t="shared" si="13"/>
        <v>0</v>
      </c>
      <c r="M52" s="84">
        <f t="shared" si="13"/>
        <v>0</v>
      </c>
      <c r="N52" s="85">
        <f t="shared" si="13"/>
        <v>0</v>
      </c>
    </row>
    <row r="53" spans="1:14" s="15" customFormat="1" ht="17.25" customHeight="1">
      <c r="A53" s="55"/>
      <c r="B53" s="56" t="s">
        <v>426</v>
      </c>
      <c r="C53" s="5" t="s">
        <v>427</v>
      </c>
      <c r="D53" s="97">
        <v>2550</v>
      </c>
      <c r="E53" s="97"/>
      <c r="F53" s="97"/>
      <c r="G53" s="97">
        <f>D53+E53-F53</f>
        <v>2550</v>
      </c>
      <c r="H53" s="97">
        <f>G53</f>
        <v>2550</v>
      </c>
      <c r="I53" s="97">
        <f>H53</f>
        <v>2550</v>
      </c>
      <c r="J53" s="95"/>
      <c r="K53" s="95"/>
      <c r="L53" s="95"/>
      <c r="M53" s="95"/>
      <c r="N53" s="190"/>
    </row>
    <row r="54" spans="1:14" s="15" customFormat="1" ht="17.25" customHeight="1">
      <c r="A54" s="55"/>
      <c r="B54" s="9" t="s">
        <v>53</v>
      </c>
      <c r="C54" s="5" t="s">
        <v>54</v>
      </c>
      <c r="D54" s="97">
        <v>3180</v>
      </c>
      <c r="E54" s="97"/>
      <c r="F54" s="97"/>
      <c r="G54" s="97">
        <f>D54+E54-F54</f>
        <v>3180</v>
      </c>
      <c r="H54" s="97">
        <f aca="true" t="shared" si="14" ref="H54:H60">G54</f>
        <v>3180</v>
      </c>
      <c r="I54" s="97"/>
      <c r="J54" s="95"/>
      <c r="K54" s="95"/>
      <c r="L54" s="95"/>
      <c r="M54" s="95"/>
      <c r="N54" s="190"/>
    </row>
    <row r="55" spans="1:14" s="15" customFormat="1" ht="16.5" customHeight="1">
      <c r="A55" s="54"/>
      <c r="B55" s="9" t="s">
        <v>55</v>
      </c>
      <c r="C55" s="5" t="s">
        <v>127</v>
      </c>
      <c r="D55" s="40">
        <v>2898</v>
      </c>
      <c r="E55" s="40"/>
      <c r="F55" s="40"/>
      <c r="G55" s="97">
        <f aca="true" t="shared" si="15" ref="G55:G60">D55+E55-F55</f>
        <v>2898</v>
      </c>
      <c r="H55" s="97">
        <f t="shared" si="14"/>
        <v>2898</v>
      </c>
      <c r="I55" s="40"/>
      <c r="J55" s="40"/>
      <c r="K55" s="87">
        <v>0</v>
      </c>
      <c r="L55" s="90"/>
      <c r="M55" s="90"/>
      <c r="N55" s="140"/>
    </row>
    <row r="56" spans="1:14" s="15" customFormat="1" ht="17.25" customHeight="1">
      <c r="A56" s="53"/>
      <c r="B56" s="9" t="s">
        <v>58</v>
      </c>
      <c r="C56" s="5" t="s">
        <v>129</v>
      </c>
      <c r="D56" s="40">
        <v>65771</v>
      </c>
      <c r="E56" s="40"/>
      <c r="F56" s="40"/>
      <c r="G56" s="97">
        <f t="shared" si="15"/>
        <v>65771</v>
      </c>
      <c r="H56" s="97">
        <f t="shared" si="14"/>
        <v>65771</v>
      </c>
      <c r="I56" s="40"/>
      <c r="J56" s="40"/>
      <c r="K56" s="87">
        <v>0</v>
      </c>
      <c r="L56" s="90"/>
      <c r="M56" s="90"/>
      <c r="N56" s="140"/>
    </row>
    <row r="57" spans="1:14" s="15" customFormat="1" ht="17.25" customHeight="1">
      <c r="A57" s="53"/>
      <c r="B57" s="9" t="s">
        <v>62</v>
      </c>
      <c r="C57" s="5" t="s">
        <v>63</v>
      </c>
      <c r="D57" s="40">
        <v>20950</v>
      </c>
      <c r="E57" s="40"/>
      <c r="F57" s="40"/>
      <c r="G57" s="97">
        <f t="shared" si="15"/>
        <v>20950</v>
      </c>
      <c r="H57" s="97">
        <f t="shared" si="14"/>
        <v>20950</v>
      </c>
      <c r="I57" s="40"/>
      <c r="J57" s="40"/>
      <c r="K57" s="87">
        <v>0</v>
      </c>
      <c r="L57" s="90"/>
      <c r="M57" s="90"/>
      <c r="N57" s="140"/>
    </row>
    <row r="58" spans="1:14" s="15" customFormat="1" ht="17.25" customHeight="1">
      <c r="A58" s="53"/>
      <c r="B58" s="9" t="s">
        <v>79</v>
      </c>
      <c r="C58" s="5" t="s">
        <v>80</v>
      </c>
      <c r="D58" s="40">
        <v>16900</v>
      </c>
      <c r="E58" s="40"/>
      <c r="F58" s="40"/>
      <c r="G58" s="97">
        <f t="shared" si="15"/>
        <v>16900</v>
      </c>
      <c r="H58" s="97">
        <f t="shared" si="14"/>
        <v>16900</v>
      </c>
      <c r="I58" s="40"/>
      <c r="J58" s="40"/>
      <c r="K58" s="87"/>
      <c r="L58" s="90"/>
      <c r="M58" s="90"/>
      <c r="N58" s="140"/>
    </row>
    <row r="59" spans="1:14" s="15" customFormat="1" ht="17.25" customHeight="1">
      <c r="A59" s="53"/>
      <c r="B59" s="9" t="s">
        <v>113</v>
      </c>
      <c r="C59" s="5" t="s">
        <v>116</v>
      </c>
      <c r="D59" s="40">
        <v>4046</v>
      </c>
      <c r="E59" s="40"/>
      <c r="F59" s="40"/>
      <c r="G59" s="97">
        <f t="shared" si="15"/>
        <v>4046</v>
      </c>
      <c r="H59" s="97">
        <f t="shared" si="14"/>
        <v>4046</v>
      </c>
      <c r="I59" s="40"/>
      <c r="J59" s="40"/>
      <c r="K59" s="87">
        <v>0</v>
      </c>
      <c r="L59" s="90"/>
      <c r="M59" s="90"/>
      <c r="N59" s="140"/>
    </row>
    <row r="60" spans="1:14" s="15" customFormat="1" ht="17.25" customHeight="1">
      <c r="A60" s="53"/>
      <c r="B60" s="9" t="s">
        <v>132</v>
      </c>
      <c r="C60" s="5" t="s">
        <v>354</v>
      </c>
      <c r="D60" s="40">
        <v>3705</v>
      </c>
      <c r="E60" s="40"/>
      <c r="F60" s="40"/>
      <c r="G60" s="97">
        <f t="shared" si="15"/>
        <v>3705</v>
      </c>
      <c r="H60" s="97">
        <f t="shared" si="14"/>
        <v>3705</v>
      </c>
      <c r="I60" s="40"/>
      <c r="J60" s="40"/>
      <c r="K60" s="87">
        <v>0</v>
      </c>
      <c r="L60" s="90"/>
      <c r="M60" s="90"/>
      <c r="N60" s="140"/>
    </row>
    <row r="61" spans="1:14" s="15" customFormat="1" ht="20.25" customHeight="1">
      <c r="A61" s="49" t="s">
        <v>86</v>
      </c>
      <c r="B61" s="58"/>
      <c r="C61" s="19" t="s">
        <v>87</v>
      </c>
      <c r="D61" s="88">
        <f>D62+D64+D66</f>
        <v>327981</v>
      </c>
      <c r="E61" s="88">
        <f>E62+E64+E66</f>
        <v>0</v>
      </c>
      <c r="F61" s="88">
        <f>F62+F64+F66</f>
        <v>0</v>
      </c>
      <c r="G61" s="88">
        <f>G62+G64+G66</f>
        <v>327981</v>
      </c>
      <c r="H61" s="88">
        <f aca="true" t="shared" si="16" ref="H61:N61">H62+H64+H66</f>
        <v>327981</v>
      </c>
      <c r="I61" s="88">
        <f t="shared" si="16"/>
        <v>203517</v>
      </c>
      <c r="J61" s="88">
        <f t="shared" si="16"/>
        <v>35586</v>
      </c>
      <c r="K61" s="88">
        <f t="shared" si="16"/>
        <v>0</v>
      </c>
      <c r="L61" s="88">
        <f t="shared" si="16"/>
        <v>0</v>
      </c>
      <c r="M61" s="88">
        <f t="shared" si="16"/>
        <v>0</v>
      </c>
      <c r="N61" s="89">
        <f t="shared" si="16"/>
        <v>0</v>
      </c>
    </row>
    <row r="62" spans="1:14" s="15" customFormat="1" ht="24.75" customHeight="1">
      <c r="A62" s="51" t="s">
        <v>88</v>
      </c>
      <c r="B62" s="47"/>
      <c r="C62" s="34" t="s">
        <v>89</v>
      </c>
      <c r="D62" s="84">
        <f>D63</f>
        <v>46000</v>
      </c>
      <c r="E62" s="84">
        <f>E63</f>
        <v>0</v>
      </c>
      <c r="F62" s="84">
        <f>F63</f>
        <v>0</v>
      </c>
      <c r="G62" s="84">
        <f>G63</f>
        <v>46000</v>
      </c>
      <c r="H62" s="84">
        <f>H63</f>
        <v>46000</v>
      </c>
      <c r="I62" s="84">
        <f aca="true" t="shared" si="17" ref="I62:N62">I63</f>
        <v>0</v>
      </c>
      <c r="J62" s="84">
        <f t="shared" si="17"/>
        <v>0</v>
      </c>
      <c r="K62" s="84">
        <f t="shared" si="17"/>
        <v>0</v>
      </c>
      <c r="L62" s="84">
        <f t="shared" si="17"/>
        <v>0</v>
      </c>
      <c r="M62" s="84">
        <f t="shared" si="17"/>
        <v>0</v>
      </c>
      <c r="N62" s="85">
        <f t="shared" si="17"/>
        <v>0</v>
      </c>
    </row>
    <row r="63" spans="1:14" s="15" customFormat="1" ht="16.5" customHeight="1">
      <c r="A63" s="53"/>
      <c r="B63" s="9" t="s">
        <v>58</v>
      </c>
      <c r="C63" s="5" t="s">
        <v>129</v>
      </c>
      <c r="D63" s="40">
        <v>46000</v>
      </c>
      <c r="E63" s="40"/>
      <c r="F63" s="40"/>
      <c r="G63" s="40">
        <f>D63+E63-F63</f>
        <v>46000</v>
      </c>
      <c r="H63" s="97">
        <f>G63</f>
        <v>46000</v>
      </c>
      <c r="I63" s="40"/>
      <c r="J63" s="86">
        <v>0</v>
      </c>
      <c r="K63" s="86">
        <v>0</v>
      </c>
      <c r="L63" s="90"/>
      <c r="M63" s="90"/>
      <c r="N63" s="140"/>
    </row>
    <row r="64" spans="1:14" s="15" customFormat="1" ht="18.75" customHeight="1">
      <c r="A64" s="51" t="s">
        <v>90</v>
      </c>
      <c r="B64" s="47"/>
      <c r="C64" s="34" t="s">
        <v>476</v>
      </c>
      <c r="D64" s="84">
        <f>D65</f>
        <v>19000</v>
      </c>
      <c r="E64" s="84">
        <f>E65</f>
        <v>0</v>
      </c>
      <c r="F64" s="84">
        <f>F65</f>
        <v>0</v>
      </c>
      <c r="G64" s="84">
        <f>G65</f>
        <v>19000</v>
      </c>
      <c r="H64" s="84">
        <f aca="true" t="shared" si="18" ref="H64:N64">H65</f>
        <v>19000</v>
      </c>
      <c r="I64" s="84">
        <f t="shared" si="18"/>
        <v>0</v>
      </c>
      <c r="J64" s="84">
        <f t="shared" si="18"/>
        <v>0</v>
      </c>
      <c r="K64" s="84">
        <f t="shared" si="18"/>
        <v>0</v>
      </c>
      <c r="L64" s="84">
        <f t="shared" si="18"/>
        <v>0</v>
      </c>
      <c r="M64" s="84">
        <f t="shared" si="18"/>
        <v>0</v>
      </c>
      <c r="N64" s="85">
        <f t="shared" si="18"/>
        <v>0</v>
      </c>
    </row>
    <row r="65" spans="1:14" s="15" customFormat="1" ht="16.5" customHeight="1">
      <c r="A65" s="53"/>
      <c r="B65" s="9" t="s">
        <v>58</v>
      </c>
      <c r="C65" s="5" t="s">
        <v>129</v>
      </c>
      <c r="D65" s="40">
        <v>19000</v>
      </c>
      <c r="E65" s="40"/>
      <c r="F65" s="40"/>
      <c r="G65" s="40">
        <f>D65+E65-F65</f>
        <v>19000</v>
      </c>
      <c r="H65" s="40">
        <f>G65</f>
        <v>19000</v>
      </c>
      <c r="I65" s="40"/>
      <c r="J65" s="86">
        <v>0</v>
      </c>
      <c r="K65" s="87">
        <v>0</v>
      </c>
      <c r="L65" s="90"/>
      <c r="M65" s="90"/>
      <c r="N65" s="140"/>
    </row>
    <row r="66" spans="1:14" s="15" customFormat="1" ht="18" customHeight="1">
      <c r="A66" s="51" t="s">
        <v>92</v>
      </c>
      <c r="B66" s="47"/>
      <c r="C66" s="34" t="s">
        <v>93</v>
      </c>
      <c r="D66" s="84">
        <f>SUM(D67:D88)</f>
        <v>262981</v>
      </c>
      <c r="E66" s="84">
        <f>SUM(E67:E88)</f>
        <v>0</v>
      </c>
      <c r="F66" s="84">
        <f>SUM(F67:F88)</f>
        <v>0</v>
      </c>
      <c r="G66" s="84">
        <f>SUM(G67:G88)</f>
        <v>262981</v>
      </c>
      <c r="H66" s="84">
        <f aca="true" t="shared" si="19" ref="H66:N66">SUM(H67:H88)</f>
        <v>262981</v>
      </c>
      <c r="I66" s="84">
        <f t="shared" si="19"/>
        <v>203517</v>
      </c>
      <c r="J66" s="84">
        <f t="shared" si="19"/>
        <v>35586</v>
      </c>
      <c r="K66" s="84">
        <f t="shared" si="19"/>
        <v>0</v>
      </c>
      <c r="L66" s="84">
        <f t="shared" si="19"/>
        <v>0</v>
      </c>
      <c r="M66" s="84">
        <f t="shared" si="19"/>
        <v>0</v>
      </c>
      <c r="N66" s="85">
        <f t="shared" si="19"/>
        <v>0</v>
      </c>
    </row>
    <row r="67" spans="1:14" s="15" customFormat="1" ht="12" customHeight="1">
      <c r="A67" s="53"/>
      <c r="B67" s="9" t="s">
        <v>45</v>
      </c>
      <c r="C67" s="5" t="s">
        <v>465</v>
      </c>
      <c r="D67" s="40">
        <v>82195</v>
      </c>
      <c r="E67" s="40"/>
      <c r="F67" s="40"/>
      <c r="G67" s="40">
        <f>D67+E67-F67</f>
        <v>82195</v>
      </c>
      <c r="H67" s="40">
        <f>G67</f>
        <v>82195</v>
      </c>
      <c r="I67" s="40">
        <f>H67</f>
        <v>82195</v>
      </c>
      <c r="J67" s="86">
        <v>0</v>
      </c>
      <c r="K67" s="87">
        <v>0</v>
      </c>
      <c r="L67" s="90"/>
      <c r="M67" s="90"/>
      <c r="N67" s="140"/>
    </row>
    <row r="68" spans="1:14" s="15" customFormat="1" ht="14.25" customHeight="1">
      <c r="A68" s="53"/>
      <c r="B68" s="9" t="s">
        <v>47</v>
      </c>
      <c r="C68" s="5" t="s">
        <v>466</v>
      </c>
      <c r="D68" s="40">
        <v>107620</v>
      </c>
      <c r="E68" s="40"/>
      <c r="F68" s="40"/>
      <c r="G68" s="40">
        <f aca="true" t="shared" si="20" ref="G68:G88">D68+E68-F68</f>
        <v>107620</v>
      </c>
      <c r="H68" s="40">
        <f aca="true" t="shared" si="21" ref="H68:H88">G68</f>
        <v>107620</v>
      </c>
      <c r="I68" s="40">
        <f>H68</f>
        <v>107620</v>
      </c>
      <c r="J68" s="86">
        <v>0</v>
      </c>
      <c r="K68" s="87">
        <v>0</v>
      </c>
      <c r="L68" s="90"/>
      <c r="M68" s="90"/>
      <c r="N68" s="140"/>
    </row>
    <row r="69" spans="1:14" s="15" customFormat="1" ht="14.25" customHeight="1">
      <c r="A69" s="53"/>
      <c r="B69" s="9" t="s">
        <v>49</v>
      </c>
      <c r="C69" s="5" t="s">
        <v>50</v>
      </c>
      <c r="D69" s="40">
        <v>13702</v>
      </c>
      <c r="E69" s="40"/>
      <c r="F69" s="40"/>
      <c r="G69" s="40">
        <f t="shared" si="20"/>
        <v>13702</v>
      </c>
      <c r="H69" s="40">
        <f t="shared" si="21"/>
        <v>13702</v>
      </c>
      <c r="I69" s="40">
        <f>H69</f>
        <v>13702</v>
      </c>
      <c r="J69" s="86">
        <v>0</v>
      </c>
      <c r="K69" s="87">
        <v>0</v>
      </c>
      <c r="L69" s="90"/>
      <c r="M69" s="90"/>
      <c r="N69" s="140"/>
    </row>
    <row r="70" spans="1:14" s="15" customFormat="1" ht="15" customHeight="1">
      <c r="A70" s="53"/>
      <c r="B70" s="57" t="s">
        <v>94</v>
      </c>
      <c r="C70" s="5" t="s">
        <v>76</v>
      </c>
      <c r="D70" s="40">
        <v>30853</v>
      </c>
      <c r="E70" s="40"/>
      <c r="F70" s="40"/>
      <c r="G70" s="40">
        <f t="shared" si="20"/>
        <v>30853</v>
      </c>
      <c r="H70" s="40">
        <f t="shared" si="21"/>
        <v>30853</v>
      </c>
      <c r="I70" s="40"/>
      <c r="J70" s="86">
        <f>H70</f>
        <v>30853</v>
      </c>
      <c r="K70" s="87">
        <v>0</v>
      </c>
      <c r="L70" s="90"/>
      <c r="M70" s="90"/>
      <c r="N70" s="140"/>
    </row>
    <row r="71" spans="1:14" s="15" customFormat="1" ht="14.25" customHeight="1">
      <c r="A71" s="53"/>
      <c r="B71" s="57" t="s">
        <v>51</v>
      </c>
      <c r="C71" s="5" t="s">
        <v>52</v>
      </c>
      <c r="D71" s="40">
        <v>4733</v>
      </c>
      <c r="E71" s="40"/>
      <c r="F71" s="40"/>
      <c r="G71" s="40">
        <f t="shared" si="20"/>
        <v>4733</v>
      </c>
      <c r="H71" s="40">
        <f t="shared" si="21"/>
        <v>4733</v>
      </c>
      <c r="I71" s="40"/>
      <c r="J71" s="86">
        <f>H71</f>
        <v>4733</v>
      </c>
      <c r="K71" s="87">
        <v>0</v>
      </c>
      <c r="L71" s="90"/>
      <c r="M71" s="90"/>
      <c r="N71" s="140"/>
    </row>
    <row r="72" spans="1:14" s="15" customFormat="1" ht="13.5" customHeight="1">
      <c r="A72" s="53"/>
      <c r="B72" s="9" t="s">
        <v>53</v>
      </c>
      <c r="C72" s="5" t="s">
        <v>54</v>
      </c>
      <c r="D72" s="40">
        <v>5188</v>
      </c>
      <c r="E72" s="40"/>
      <c r="F72" s="40"/>
      <c r="G72" s="40">
        <f t="shared" si="20"/>
        <v>5188</v>
      </c>
      <c r="H72" s="40">
        <f t="shared" si="21"/>
        <v>5188</v>
      </c>
      <c r="I72" s="40"/>
      <c r="J72" s="86">
        <v>0</v>
      </c>
      <c r="K72" s="87">
        <v>0</v>
      </c>
      <c r="L72" s="90"/>
      <c r="M72" s="90"/>
      <c r="N72" s="140"/>
    </row>
    <row r="73" spans="1:14" s="15" customFormat="1" ht="13.5" customHeight="1">
      <c r="A73" s="53"/>
      <c r="B73" s="9" t="s">
        <v>55</v>
      </c>
      <c r="C73" s="5" t="s">
        <v>127</v>
      </c>
      <c r="D73" s="40">
        <v>2778</v>
      </c>
      <c r="E73" s="40"/>
      <c r="F73" s="40"/>
      <c r="G73" s="40">
        <f t="shared" si="20"/>
        <v>2778</v>
      </c>
      <c r="H73" s="40">
        <f t="shared" si="21"/>
        <v>2778</v>
      </c>
      <c r="I73" s="40"/>
      <c r="J73" s="86"/>
      <c r="K73" s="87"/>
      <c r="L73" s="90"/>
      <c r="M73" s="90"/>
      <c r="N73" s="140"/>
    </row>
    <row r="74" spans="1:14" s="15" customFormat="1" ht="13.5" customHeight="1">
      <c r="A74" s="53"/>
      <c r="B74" s="9" t="s">
        <v>114</v>
      </c>
      <c r="C74" s="5" t="s">
        <v>115</v>
      </c>
      <c r="D74" s="40">
        <v>40</v>
      </c>
      <c r="E74" s="40"/>
      <c r="F74" s="40"/>
      <c r="G74" s="40">
        <f t="shared" si="20"/>
        <v>40</v>
      </c>
      <c r="H74" s="40">
        <f t="shared" si="21"/>
        <v>40</v>
      </c>
      <c r="I74" s="40"/>
      <c r="J74" s="86"/>
      <c r="K74" s="87"/>
      <c r="L74" s="90"/>
      <c r="M74" s="90"/>
      <c r="N74" s="140"/>
    </row>
    <row r="75" spans="1:14" s="15" customFormat="1" ht="12.75" customHeight="1">
      <c r="A75" s="53"/>
      <c r="B75" s="9" t="s">
        <v>58</v>
      </c>
      <c r="C75" s="5" t="s">
        <v>129</v>
      </c>
      <c r="D75" s="40">
        <v>4415</v>
      </c>
      <c r="E75" s="40"/>
      <c r="F75" s="40"/>
      <c r="G75" s="40">
        <f t="shared" si="20"/>
        <v>4415</v>
      </c>
      <c r="H75" s="40">
        <f t="shared" si="21"/>
        <v>4415</v>
      </c>
      <c r="I75" s="40"/>
      <c r="J75" s="86">
        <v>0</v>
      </c>
      <c r="K75" s="87">
        <v>0</v>
      </c>
      <c r="L75" s="90"/>
      <c r="M75" s="90"/>
      <c r="N75" s="140"/>
    </row>
    <row r="76" spans="1:14" s="15" customFormat="1" ht="12.75" customHeight="1">
      <c r="A76" s="53"/>
      <c r="B76" s="9" t="s">
        <v>428</v>
      </c>
      <c r="C76" s="5" t="s">
        <v>429</v>
      </c>
      <c r="D76" s="40">
        <v>0</v>
      </c>
      <c r="E76" s="40"/>
      <c r="F76" s="40"/>
      <c r="G76" s="40">
        <f t="shared" si="20"/>
        <v>0</v>
      </c>
      <c r="H76" s="40">
        <f t="shared" si="21"/>
        <v>0</v>
      </c>
      <c r="I76" s="40"/>
      <c r="J76" s="86"/>
      <c r="K76" s="87"/>
      <c r="L76" s="90"/>
      <c r="M76" s="90"/>
      <c r="N76" s="140"/>
    </row>
    <row r="77" spans="1:14" s="15" customFormat="1" ht="12.75" customHeight="1">
      <c r="A77" s="53"/>
      <c r="B77" s="9" t="s">
        <v>238</v>
      </c>
      <c r="C77" s="5" t="s">
        <v>240</v>
      </c>
      <c r="D77" s="40">
        <v>560</v>
      </c>
      <c r="E77" s="40"/>
      <c r="F77" s="40"/>
      <c r="G77" s="40">
        <f t="shared" si="20"/>
        <v>560</v>
      </c>
      <c r="H77" s="40">
        <f t="shared" si="21"/>
        <v>560</v>
      </c>
      <c r="I77" s="40"/>
      <c r="J77" s="86"/>
      <c r="K77" s="87"/>
      <c r="L77" s="90"/>
      <c r="M77" s="90"/>
      <c r="N77" s="140"/>
    </row>
    <row r="78" spans="1:14" s="15" customFormat="1" ht="12.75" customHeight="1">
      <c r="A78" s="53"/>
      <c r="B78" s="9" t="s">
        <v>230</v>
      </c>
      <c r="C78" s="5" t="s">
        <v>234</v>
      </c>
      <c r="D78" s="40">
        <v>1977</v>
      </c>
      <c r="E78" s="40"/>
      <c r="F78" s="40"/>
      <c r="G78" s="40">
        <f t="shared" si="20"/>
        <v>1977</v>
      </c>
      <c r="H78" s="40">
        <f t="shared" si="21"/>
        <v>1977</v>
      </c>
      <c r="I78" s="40"/>
      <c r="J78" s="86"/>
      <c r="K78" s="87"/>
      <c r="L78" s="90"/>
      <c r="M78" s="90"/>
      <c r="N78" s="140"/>
    </row>
    <row r="79" spans="1:14" s="15" customFormat="1" ht="14.25" customHeight="1">
      <c r="A79" s="53"/>
      <c r="B79" s="9" t="s">
        <v>202</v>
      </c>
      <c r="C79" s="5" t="s">
        <v>203</v>
      </c>
      <c r="D79" s="40">
        <v>15</v>
      </c>
      <c r="E79" s="40"/>
      <c r="F79" s="40"/>
      <c r="G79" s="40">
        <f t="shared" si="20"/>
        <v>15</v>
      </c>
      <c r="H79" s="40">
        <f t="shared" si="21"/>
        <v>15</v>
      </c>
      <c r="I79" s="40"/>
      <c r="J79" s="86"/>
      <c r="K79" s="87"/>
      <c r="L79" s="90"/>
      <c r="M79" s="90"/>
      <c r="N79" s="140"/>
    </row>
    <row r="80" spans="1:14" s="15" customFormat="1" ht="12.75" customHeight="1">
      <c r="A80" s="53"/>
      <c r="B80" s="9" t="s">
        <v>244</v>
      </c>
      <c r="C80" s="5" t="s">
        <v>245</v>
      </c>
      <c r="D80" s="40">
        <v>2970</v>
      </c>
      <c r="E80" s="40"/>
      <c r="F80" s="40"/>
      <c r="G80" s="40">
        <f t="shared" si="20"/>
        <v>2970</v>
      </c>
      <c r="H80" s="40">
        <f t="shared" si="21"/>
        <v>2970</v>
      </c>
      <c r="I80" s="40"/>
      <c r="J80" s="86"/>
      <c r="K80" s="87"/>
      <c r="L80" s="90"/>
      <c r="M80" s="90"/>
      <c r="N80" s="140"/>
    </row>
    <row r="81" spans="1:14" s="15" customFormat="1" ht="13.5" customHeight="1">
      <c r="A81" s="53"/>
      <c r="B81" s="9" t="s">
        <v>60</v>
      </c>
      <c r="C81" s="5" t="s">
        <v>61</v>
      </c>
      <c r="D81" s="40">
        <v>0</v>
      </c>
      <c r="E81" s="40"/>
      <c r="F81" s="40"/>
      <c r="G81" s="40">
        <f t="shared" si="20"/>
        <v>0</v>
      </c>
      <c r="H81" s="40">
        <f t="shared" si="21"/>
        <v>0</v>
      </c>
      <c r="I81" s="40"/>
      <c r="J81" s="86">
        <v>0</v>
      </c>
      <c r="K81" s="87">
        <v>0</v>
      </c>
      <c r="L81" s="90"/>
      <c r="M81" s="90"/>
      <c r="N81" s="140"/>
    </row>
    <row r="82" spans="1:14" s="15" customFormat="1" ht="13.5" customHeight="1">
      <c r="A82" s="53"/>
      <c r="B82" s="9" t="s">
        <v>62</v>
      </c>
      <c r="C82" s="5" t="s">
        <v>63</v>
      </c>
      <c r="D82" s="40">
        <v>1095</v>
      </c>
      <c r="E82" s="40"/>
      <c r="F82" s="40"/>
      <c r="G82" s="40">
        <f t="shared" si="20"/>
        <v>1095</v>
      </c>
      <c r="H82" s="40">
        <f t="shared" si="21"/>
        <v>1095</v>
      </c>
      <c r="I82" s="40"/>
      <c r="J82" s="86">
        <v>0</v>
      </c>
      <c r="K82" s="87">
        <v>0</v>
      </c>
      <c r="L82" s="90"/>
      <c r="M82" s="90"/>
      <c r="N82" s="140"/>
    </row>
    <row r="83" spans="1:14" s="15" customFormat="1" ht="15" customHeight="1">
      <c r="A83" s="53"/>
      <c r="B83" s="9" t="s">
        <v>64</v>
      </c>
      <c r="C83" s="5" t="s">
        <v>65</v>
      </c>
      <c r="D83" s="40">
        <v>3500</v>
      </c>
      <c r="E83" s="40"/>
      <c r="F83" s="40"/>
      <c r="G83" s="40">
        <f t="shared" si="20"/>
        <v>3500</v>
      </c>
      <c r="H83" s="40">
        <f t="shared" si="21"/>
        <v>3500</v>
      </c>
      <c r="I83" s="40"/>
      <c r="J83" s="86">
        <v>0</v>
      </c>
      <c r="K83" s="87">
        <v>0</v>
      </c>
      <c r="L83" s="90"/>
      <c r="M83" s="90"/>
      <c r="N83" s="140"/>
    </row>
    <row r="84" spans="1:14" s="15" customFormat="1" ht="15" customHeight="1">
      <c r="A84" s="53"/>
      <c r="B84" s="9" t="s">
        <v>498</v>
      </c>
      <c r="C84" s="99" t="s">
        <v>497</v>
      </c>
      <c r="D84" s="40">
        <v>0</v>
      </c>
      <c r="E84" s="40"/>
      <c r="F84" s="40"/>
      <c r="G84" s="40">
        <f t="shared" si="20"/>
        <v>0</v>
      </c>
      <c r="H84" s="40">
        <f t="shared" si="21"/>
        <v>0</v>
      </c>
      <c r="I84" s="40"/>
      <c r="J84" s="86"/>
      <c r="K84" s="87"/>
      <c r="L84" s="90"/>
      <c r="M84" s="90"/>
      <c r="N84" s="140"/>
    </row>
    <row r="85" spans="1:14" s="15" customFormat="1" ht="15" customHeight="1">
      <c r="A85" s="53"/>
      <c r="B85" s="9" t="s">
        <v>433</v>
      </c>
      <c r="C85" s="99" t="s">
        <v>182</v>
      </c>
      <c r="D85" s="40">
        <v>159</v>
      </c>
      <c r="E85" s="40"/>
      <c r="F85" s="40"/>
      <c r="G85" s="40">
        <f t="shared" si="20"/>
        <v>159</v>
      </c>
      <c r="H85" s="40">
        <f t="shared" si="21"/>
        <v>159</v>
      </c>
      <c r="I85" s="40"/>
      <c r="J85" s="86"/>
      <c r="K85" s="87"/>
      <c r="L85" s="90"/>
      <c r="M85" s="90"/>
      <c r="N85" s="140"/>
    </row>
    <row r="86" spans="1:14" s="15" customFormat="1" ht="15" customHeight="1">
      <c r="A86" s="53"/>
      <c r="B86" s="9" t="s">
        <v>231</v>
      </c>
      <c r="C86" s="5" t="s">
        <v>235</v>
      </c>
      <c r="D86" s="40">
        <v>0</v>
      </c>
      <c r="E86" s="40"/>
      <c r="F86" s="40"/>
      <c r="G86" s="40">
        <f t="shared" si="20"/>
        <v>0</v>
      </c>
      <c r="H86" s="40">
        <f t="shared" si="21"/>
        <v>0</v>
      </c>
      <c r="I86" s="40"/>
      <c r="J86" s="86"/>
      <c r="K86" s="87"/>
      <c r="L86" s="90"/>
      <c r="M86" s="90"/>
      <c r="N86" s="140"/>
    </row>
    <row r="87" spans="1:14" s="15" customFormat="1" ht="15" customHeight="1">
      <c r="A87" s="53"/>
      <c r="B87" s="9" t="s">
        <v>232</v>
      </c>
      <c r="C87" s="5" t="s">
        <v>236</v>
      </c>
      <c r="D87" s="40">
        <v>315</v>
      </c>
      <c r="E87" s="40"/>
      <c r="F87" s="40"/>
      <c r="G87" s="40">
        <f t="shared" si="20"/>
        <v>315</v>
      </c>
      <c r="H87" s="40">
        <f t="shared" si="21"/>
        <v>315</v>
      </c>
      <c r="I87" s="40"/>
      <c r="J87" s="86"/>
      <c r="K87" s="87"/>
      <c r="L87" s="90"/>
      <c r="M87" s="90"/>
      <c r="N87" s="140"/>
    </row>
    <row r="88" spans="1:14" s="15" customFormat="1" ht="15" customHeight="1">
      <c r="A88" s="53"/>
      <c r="B88" s="9" t="s">
        <v>233</v>
      </c>
      <c r="C88" s="5" t="s">
        <v>237</v>
      </c>
      <c r="D88" s="40">
        <v>866</v>
      </c>
      <c r="E88" s="40"/>
      <c r="F88" s="40"/>
      <c r="G88" s="40">
        <f t="shared" si="20"/>
        <v>866</v>
      </c>
      <c r="H88" s="40">
        <f t="shared" si="21"/>
        <v>866</v>
      </c>
      <c r="I88" s="40"/>
      <c r="J88" s="86"/>
      <c r="K88" s="87"/>
      <c r="L88" s="90"/>
      <c r="M88" s="90"/>
      <c r="N88" s="140"/>
    </row>
    <row r="89" spans="1:14" s="15" customFormat="1" ht="17.25" customHeight="1">
      <c r="A89" s="49" t="s">
        <v>95</v>
      </c>
      <c r="B89" s="58"/>
      <c r="C89" s="19" t="s">
        <v>96</v>
      </c>
      <c r="D89" s="88">
        <f aca="true" t="shared" si="22" ref="D89:N89">D90+D101+D103+D112+D139+D148+D177</f>
        <v>3741251</v>
      </c>
      <c r="E89" s="88">
        <f t="shared" si="22"/>
        <v>0</v>
      </c>
      <c r="F89" s="88">
        <f t="shared" si="22"/>
        <v>0</v>
      </c>
      <c r="G89" s="88">
        <f t="shared" si="22"/>
        <v>3741251</v>
      </c>
      <c r="H89" s="88">
        <f t="shared" si="22"/>
        <v>3502362</v>
      </c>
      <c r="I89" s="88">
        <f t="shared" si="22"/>
        <v>1832353</v>
      </c>
      <c r="J89" s="88">
        <f t="shared" si="22"/>
        <v>263343</v>
      </c>
      <c r="K89" s="88">
        <f t="shared" si="22"/>
        <v>15126</v>
      </c>
      <c r="L89" s="88">
        <f t="shared" si="22"/>
        <v>0</v>
      </c>
      <c r="M89" s="88">
        <f t="shared" si="22"/>
        <v>0</v>
      </c>
      <c r="N89" s="89">
        <f t="shared" si="22"/>
        <v>238889</v>
      </c>
    </row>
    <row r="90" spans="1:14" s="15" customFormat="1" ht="17.25" customHeight="1">
      <c r="A90" s="51" t="s">
        <v>97</v>
      </c>
      <c r="B90" s="47"/>
      <c r="C90" s="34" t="s">
        <v>98</v>
      </c>
      <c r="D90" s="84">
        <f>SUM(D91:D100)</f>
        <v>176374</v>
      </c>
      <c r="E90" s="84">
        <f>SUM(E91:E100)</f>
        <v>0</v>
      </c>
      <c r="F90" s="84">
        <f>SUM(F91:F100)</f>
        <v>0</v>
      </c>
      <c r="G90" s="84">
        <f>SUM(G91:G100)</f>
        <v>176374</v>
      </c>
      <c r="H90" s="84">
        <f aca="true" t="shared" si="23" ref="H90:N90">SUM(H91:H100)</f>
        <v>176374</v>
      </c>
      <c r="I90" s="84">
        <f t="shared" si="23"/>
        <v>143790</v>
      </c>
      <c r="J90" s="84">
        <f t="shared" si="23"/>
        <v>22150</v>
      </c>
      <c r="K90" s="84">
        <f t="shared" si="23"/>
        <v>0</v>
      </c>
      <c r="L90" s="84">
        <f t="shared" si="23"/>
        <v>0</v>
      </c>
      <c r="M90" s="84">
        <f t="shared" si="23"/>
        <v>0</v>
      </c>
      <c r="N90" s="85">
        <f t="shared" si="23"/>
        <v>0</v>
      </c>
    </row>
    <row r="91" spans="1:14" s="15" customFormat="1" ht="14.25" customHeight="1">
      <c r="A91" s="53"/>
      <c r="B91" s="9" t="s">
        <v>45</v>
      </c>
      <c r="C91" s="5" t="s">
        <v>465</v>
      </c>
      <c r="D91" s="40">
        <v>103160</v>
      </c>
      <c r="E91" s="40"/>
      <c r="F91" s="40"/>
      <c r="G91" s="40">
        <f>D91+E91-F91</f>
        <v>103160</v>
      </c>
      <c r="H91" s="40">
        <f>G91</f>
        <v>103160</v>
      </c>
      <c r="I91" s="40">
        <f>H91</f>
        <v>103160</v>
      </c>
      <c r="J91" s="86"/>
      <c r="K91" s="87">
        <v>0</v>
      </c>
      <c r="L91" s="90"/>
      <c r="M91" s="90"/>
      <c r="N91" s="140"/>
    </row>
    <row r="92" spans="1:14" s="15" customFormat="1" ht="15.75" customHeight="1">
      <c r="A92" s="53"/>
      <c r="B92" s="9" t="s">
        <v>49</v>
      </c>
      <c r="C92" s="5" t="s">
        <v>50</v>
      </c>
      <c r="D92" s="40">
        <v>8130</v>
      </c>
      <c r="E92" s="40"/>
      <c r="F92" s="40"/>
      <c r="G92" s="40">
        <f aca="true" t="shared" si="24" ref="G92:G100">D92+E92-F92</f>
        <v>8130</v>
      </c>
      <c r="H92" s="40">
        <f aca="true" t="shared" si="25" ref="H92:H100">G92</f>
        <v>8130</v>
      </c>
      <c r="I92" s="40">
        <f>H92</f>
        <v>8130</v>
      </c>
      <c r="J92" s="86"/>
      <c r="K92" s="87">
        <v>0</v>
      </c>
      <c r="L92" s="90"/>
      <c r="M92" s="90"/>
      <c r="N92" s="140"/>
    </row>
    <row r="93" spans="1:14" s="15" customFormat="1" ht="16.5" customHeight="1">
      <c r="A93" s="53"/>
      <c r="B93" s="57" t="s">
        <v>94</v>
      </c>
      <c r="C93" s="5" t="s">
        <v>99</v>
      </c>
      <c r="D93" s="40">
        <v>19055</v>
      </c>
      <c r="E93" s="40"/>
      <c r="F93" s="40"/>
      <c r="G93" s="40">
        <f t="shared" si="24"/>
        <v>19055</v>
      </c>
      <c r="H93" s="40">
        <f t="shared" si="25"/>
        <v>19055</v>
      </c>
      <c r="I93" s="40"/>
      <c r="J93" s="86">
        <f>H93</f>
        <v>19055</v>
      </c>
      <c r="K93" s="87"/>
      <c r="L93" s="90"/>
      <c r="M93" s="90"/>
      <c r="N93" s="140"/>
    </row>
    <row r="94" spans="1:14" s="15" customFormat="1" ht="15" customHeight="1">
      <c r="A94" s="53"/>
      <c r="B94" s="57" t="s">
        <v>51</v>
      </c>
      <c r="C94" s="5" t="s">
        <v>52</v>
      </c>
      <c r="D94" s="40">
        <v>3095</v>
      </c>
      <c r="E94" s="40"/>
      <c r="F94" s="40"/>
      <c r="G94" s="40">
        <f t="shared" si="24"/>
        <v>3095</v>
      </c>
      <c r="H94" s="40">
        <f t="shared" si="25"/>
        <v>3095</v>
      </c>
      <c r="I94" s="40"/>
      <c r="J94" s="86">
        <f>H94</f>
        <v>3095</v>
      </c>
      <c r="K94" s="87"/>
      <c r="L94" s="90"/>
      <c r="M94" s="90"/>
      <c r="N94" s="140"/>
    </row>
    <row r="95" spans="1:14" s="15" customFormat="1" ht="15" customHeight="1">
      <c r="A95" s="53"/>
      <c r="B95" s="57" t="s">
        <v>426</v>
      </c>
      <c r="C95" s="5" t="s">
        <v>427</v>
      </c>
      <c r="D95" s="40">
        <v>32500</v>
      </c>
      <c r="E95" s="40"/>
      <c r="F95" s="40"/>
      <c r="G95" s="40">
        <f t="shared" si="24"/>
        <v>32500</v>
      </c>
      <c r="H95" s="40">
        <f t="shared" si="25"/>
        <v>32500</v>
      </c>
      <c r="I95" s="40">
        <f>H95</f>
        <v>32500</v>
      </c>
      <c r="J95" s="86"/>
      <c r="K95" s="87"/>
      <c r="L95" s="90"/>
      <c r="M95" s="90"/>
      <c r="N95" s="140"/>
    </row>
    <row r="96" spans="1:14" s="15" customFormat="1" ht="15" customHeight="1">
      <c r="A96" s="53"/>
      <c r="B96" s="9" t="s">
        <v>53</v>
      </c>
      <c r="C96" s="5" t="s">
        <v>54</v>
      </c>
      <c r="D96" s="40">
        <v>391</v>
      </c>
      <c r="E96" s="40"/>
      <c r="F96" s="40"/>
      <c r="G96" s="40">
        <f t="shared" si="24"/>
        <v>391</v>
      </c>
      <c r="H96" s="40">
        <f t="shared" si="25"/>
        <v>391</v>
      </c>
      <c r="I96" s="40"/>
      <c r="J96" s="86">
        <v>0</v>
      </c>
      <c r="K96" s="87">
        <v>0</v>
      </c>
      <c r="L96" s="90"/>
      <c r="M96" s="90"/>
      <c r="N96" s="140"/>
    </row>
    <row r="97" spans="1:14" s="15" customFormat="1" ht="14.25" customHeight="1">
      <c r="A97" s="53"/>
      <c r="B97" s="9" t="s">
        <v>58</v>
      </c>
      <c r="C97" s="5" t="s">
        <v>129</v>
      </c>
      <c r="D97" s="40">
        <v>4439</v>
      </c>
      <c r="E97" s="40"/>
      <c r="F97" s="40"/>
      <c r="G97" s="40">
        <f t="shared" si="24"/>
        <v>4439</v>
      </c>
      <c r="H97" s="40">
        <f t="shared" si="25"/>
        <v>4439</v>
      </c>
      <c r="I97" s="40"/>
      <c r="J97" s="86">
        <v>0</v>
      </c>
      <c r="K97" s="87">
        <v>0</v>
      </c>
      <c r="L97" s="90"/>
      <c r="M97" s="90"/>
      <c r="N97" s="140"/>
    </row>
    <row r="98" spans="1:14" s="15" customFormat="1" ht="15" customHeight="1">
      <c r="A98" s="53"/>
      <c r="B98" s="9" t="s">
        <v>64</v>
      </c>
      <c r="C98" s="5" t="s">
        <v>65</v>
      </c>
      <c r="D98" s="40">
        <v>3334</v>
      </c>
      <c r="E98" s="40"/>
      <c r="F98" s="40"/>
      <c r="G98" s="40">
        <f t="shared" si="24"/>
        <v>3334</v>
      </c>
      <c r="H98" s="40">
        <f t="shared" si="25"/>
        <v>3334</v>
      </c>
      <c r="I98" s="40"/>
      <c r="J98" s="86">
        <v>0</v>
      </c>
      <c r="K98" s="87">
        <v>0</v>
      </c>
      <c r="L98" s="90"/>
      <c r="M98" s="90"/>
      <c r="N98" s="140"/>
    </row>
    <row r="99" spans="1:14" s="15" customFormat="1" ht="15" customHeight="1">
      <c r="A99" s="53"/>
      <c r="B99" s="9" t="s">
        <v>232</v>
      </c>
      <c r="C99" s="5" t="s">
        <v>236</v>
      </c>
      <c r="D99" s="40">
        <v>1111</v>
      </c>
      <c r="E99" s="40"/>
      <c r="F99" s="40"/>
      <c r="G99" s="40">
        <f t="shared" si="24"/>
        <v>1111</v>
      </c>
      <c r="H99" s="40">
        <f t="shared" si="25"/>
        <v>1111</v>
      </c>
      <c r="I99" s="40"/>
      <c r="J99" s="86"/>
      <c r="K99" s="87"/>
      <c r="L99" s="90"/>
      <c r="M99" s="90"/>
      <c r="N99" s="140"/>
    </row>
    <row r="100" spans="1:14" s="15" customFormat="1" ht="15" customHeight="1">
      <c r="A100" s="53"/>
      <c r="B100" s="9" t="s">
        <v>233</v>
      </c>
      <c r="C100" s="186" t="s">
        <v>237</v>
      </c>
      <c r="D100" s="40">
        <v>1159</v>
      </c>
      <c r="E100" s="40"/>
      <c r="F100" s="40"/>
      <c r="G100" s="40">
        <f t="shared" si="24"/>
        <v>1159</v>
      </c>
      <c r="H100" s="40">
        <f t="shared" si="25"/>
        <v>1159</v>
      </c>
      <c r="I100" s="40"/>
      <c r="J100" s="86">
        <v>0</v>
      </c>
      <c r="K100" s="87">
        <v>0</v>
      </c>
      <c r="L100" s="90"/>
      <c r="M100" s="90"/>
      <c r="N100" s="140"/>
    </row>
    <row r="101" spans="1:14" s="14" customFormat="1" ht="17.25" customHeight="1">
      <c r="A101" s="51" t="s">
        <v>355</v>
      </c>
      <c r="B101" s="47"/>
      <c r="C101" s="34" t="s">
        <v>462</v>
      </c>
      <c r="D101" s="84">
        <f>D102</f>
        <v>2780</v>
      </c>
      <c r="E101" s="84">
        <f>E102</f>
        <v>0</v>
      </c>
      <c r="F101" s="84">
        <f>F102</f>
        <v>0</v>
      </c>
      <c r="G101" s="84">
        <f>G102</f>
        <v>2780</v>
      </c>
      <c r="H101" s="84">
        <f aca="true" t="shared" si="26" ref="H101:N101">H102</f>
        <v>2780</v>
      </c>
      <c r="I101" s="84">
        <f t="shared" si="26"/>
        <v>0</v>
      </c>
      <c r="J101" s="84">
        <f t="shared" si="26"/>
        <v>0</v>
      </c>
      <c r="K101" s="84">
        <f t="shared" si="26"/>
        <v>2780</v>
      </c>
      <c r="L101" s="84">
        <f t="shared" si="26"/>
        <v>0</v>
      </c>
      <c r="M101" s="84">
        <f t="shared" si="26"/>
        <v>0</v>
      </c>
      <c r="N101" s="85">
        <f t="shared" si="26"/>
        <v>0</v>
      </c>
    </row>
    <row r="102" spans="1:14" s="15" customFormat="1" ht="24" customHeight="1">
      <c r="A102" s="53"/>
      <c r="B102" s="9" t="s">
        <v>529</v>
      </c>
      <c r="C102" s="5" t="s">
        <v>540</v>
      </c>
      <c r="D102" s="40">
        <v>2780</v>
      </c>
      <c r="E102" s="40"/>
      <c r="F102" s="40"/>
      <c r="G102" s="40">
        <f>D102+E102-F102</f>
        <v>2780</v>
      </c>
      <c r="H102" s="40">
        <f>G102</f>
        <v>2780</v>
      </c>
      <c r="I102" s="40">
        <v>0</v>
      </c>
      <c r="J102" s="86">
        <v>0</v>
      </c>
      <c r="K102" s="87">
        <f>H102</f>
        <v>2780</v>
      </c>
      <c r="L102" s="90"/>
      <c r="M102" s="90"/>
      <c r="N102" s="140"/>
    </row>
    <row r="103" spans="1:14" s="14" customFormat="1" ht="16.5" customHeight="1">
      <c r="A103" s="51" t="s">
        <v>101</v>
      </c>
      <c r="B103" s="47"/>
      <c r="C103" s="34" t="s">
        <v>102</v>
      </c>
      <c r="D103" s="84">
        <f aca="true" t="shared" si="27" ref="D103:N103">SUM(D104:D111)</f>
        <v>140900</v>
      </c>
      <c r="E103" s="84">
        <f t="shared" si="27"/>
        <v>0</v>
      </c>
      <c r="F103" s="84">
        <f t="shared" si="27"/>
        <v>0</v>
      </c>
      <c r="G103" s="84">
        <f t="shared" si="27"/>
        <v>140900</v>
      </c>
      <c r="H103" s="84">
        <f t="shared" si="27"/>
        <v>140900</v>
      </c>
      <c r="I103" s="84">
        <f t="shared" si="27"/>
        <v>0</v>
      </c>
      <c r="J103" s="84">
        <f t="shared" si="27"/>
        <v>0</v>
      </c>
      <c r="K103" s="84">
        <f t="shared" si="27"/>
        <v>0</v>
      </c>
      <c r="L103" s="84">
        <f t="shared" si="27"/>
        <v>0</v>
      </c>
      <c r="M103" s="84">
        <f t="shared" si="27"/>
        <v>0</v>
      </c>
      <c r="N103" s="85">
        <f t="shared" si="27"/>
        <v>0</v>
      </c>
    </row>
    <row r="104" spans="1:14" s="15" customFormat="1" ht="12.75" customHeight="1">
      <c r="A104" s="53"/>
      <c r="B104" s="9" t="s">
        <v>44</v>
      </c>
      <c r="C104" s="5" t="s">
        <v>103</v>
      </c>
      <c r="D104" s="40">
        <v>85720</v>
      </c>
      <c r="E104" s="40"/>
      <c r="F104" s="40"/>
      <c r="G104" s="40">
        <f>D104+E104-F104</f>
        <v>85720</v>
      </c>
      <c r="H104" s="40">
        <f aca="true" t="shared" si="28" ref="H104:H111">G104</f>
        <v>85720</v>
      </c>
      <c r="I104" s="40"/>
      <c r="J104" s="86"/>
      <c r="K104" s="87"/>
      <c r="L104" s="90"/>
      <c r="M104" s="90"/>
      <c r="N104" s="140"/>
    </row>
    <row r="105" spans="1:14" s="15" customFormat="1" ht="12.75" customHeight="1">
      <c r="A105" s="53"/>
      <c r="B105" s="9" t="s">
        <v>53</v>
      </c>
      <c r="C105" s="5" t="s">
        <v>54</v>
      </c>
      <c r="D105" s="40">
        <v>25678</v>
      </c>
      <c r="E105" s="40"/>
      <c r="F105" s="40"/>
      <c r="G105" s="40">
        <f aca="true" t="shared" si="29" ref="G105:G111">D105+E105-F105</f>
        <v>25678</v>
      </c>
      <c r="H105" s="40">
        <f t="shared" si="28"/>
        <v>25678</v>
      </c>
      <c r="I105" s="40"/>
      <c r="J105" s="86"/>
      <c r="K105" s="87"/>
      <c r="L105" s="90"/>
      <c r="M105" s="90"/>
      <c r="N105" s="140"/>
    </row>
    <row r="106" spans="1:14" s="15" customFormat="1" ht="12.75" customHeight="1">
      <c r="A106" s="53"/>
      <c r="B106" s="9" t="s">
        <v>55</v>
      </c>
      <c r="C106" s="5" t="s">
        <v>127</v>
      </c>
      <c r="D106" s="40">
        <v>10830</v>
      </c>
      <c r="E106" s="40"/>
      <c r="F106" s="40"/>
      <c r="G106" s="40">
        <f t="shared" si="29"/>
        <v>10830</v>
      </c>
      <c r="H106" s="40">
        <f t="shared" si="28"/>
        <v>10830</v>
      </c>
      <c r="I106" s="40"/>
      <c r="J106" s="86"/>
      <c r="K106" s="87"/>
      <c r="L106" s="90"/>
      <c r="M106" s="90"/>
      <c r="N106" s="140"/>
    </row>
    <row r="107" spans="1:14" s="15" customFormat="1" ht="12.75" customHeight="1">
      <c r="A107" s="53"/>
      <c r="B107" s="9" t="s">
        <v>58</v>
      </c>
      <c r="C107" s="5" t="s">
        <v>129</v>
      </c>
      <c r="D107" s="40">
        <v>7900</v>
      </c>
      <c r="E107" s="40"/>
      <c r="F107" s="40"/>
      <c r="G107" s="40">
        <f t="shared" si="29"/>
        <v>7900</v>
      </c>
      <c r="H107" s="40">
        <f t="shared" si="28"/>
        <v>7900</v>
      </c>
      <c r="I107" s="40"/>
      <c r="J107" s="86"/>
      <c r="K107" s="87"/>
      <c r="L107" s="90"/>
      <c r="M107" s="90"/>
      <c r="N107" s="140"/>
    </row>
    <row r="108" spans="1:14" s="15" customFormat="1" ht="12.75" customHeight="1">
      <c r="A108" s="53"/>
      <c r="B108" s="9" t="s">
        <v>230</v>
      </c>
      <c r="C108" s="5" t="s">
        <v>234</v>
      </c>
      <c r="D108" s="40">
        <v>450</v>
      </c>
      <c r="E108" s="40"/>
      <c r="F108" s="40"/>
      <c r="G108" s="40">
        <f t="shared" si="29"/>
        <v>450</v>
      </c>
      <c r="H108" s="40">
        <f t="shared" si="28"/>
        <v>450</v>
      </c>
      <c r="I108" s="40"/>
      <c r="J108" s="86"/>
      <c r="K108" s="87"/>
      <c r="L108" s="90"/>
      <c r="M108" s="90"/>
      <c r="N108" s="140"/>
    </row>
    <row r="109" spans="1:14" s="15" customFormat="1" ht="12.75" customHeight="1">
      <c r="A109" s="53"/>
      <c r="B109" s="9" t="s">
        <v>231</v>
      </c>
      <c r="C109" s="5" t="s">
        <v>235</v>
      </c>
      <c r="D109" s="40">
        <v>1100</v>
      </c>
      <c r="E109" s="40"/>
      <c r="F109" s="40"/>
      <c r="G109" s="40">
        <f t="shared" si="29"/>
        <v>1100</v>
      </c>
      <c r="H109" s="40">
        <f t="shared" si="28"/>
        <v>1100</v>
      </c>
      <c r="I109" s="40"/>
      <c r="J109" s="86"/>
      <c r="K109" s="87"/>
      <c r="L109" s="90"/>
      <c r="M109" s="90"/>
      <c r="N109" s="140"/>
    </row>
    <row r="110" spans="1:14" s="15" customFormat="1" ht="12.75" customHeight="1">
      <c r="A110" s="53"/>
      <c r="B110" s="9" t="s">
        <v>232</v>
      </c>
      <c r="C110" s="5" t="s">
        <v>236</v>
      </c>
      <c r="D110" s="40">
        <v>1900</v>
      </c>
      <c r="E110" s="40"/>
      <c r="F110" s="40"/>
      <c r="G110" s="40">
        <f t="shared" si="29"/>
        <v>1900</v>
      </c>
      <c r="H110" s="40">
        <f t="shared" si="28"/>
        <v>1900</v>
      </c>
      <c r="I110" s="40"/>
      <c r="J110" s="86"/>
      <c r="K110" s="87"/>
      <c r="L110" s="90"/>
      <c r="M110" s="90"/>
      <c r="N110" s="140"/>
    </row>
    <row r="111" spans="1:14" s="15" customFormat="1" ht="12.75" customHeight="1">
      <c r="A111" s="53"/>
      <c r="B111" s="9" t="s">
        <v>233</v>
      </c>
      <c r="C111" s="5" t="s">
        <v>237</v>
      </c>
      <c r="D111" s="40">
        <v>7322</v>
      </c>
      <c r="E111" s="40"/>
      <c r="F111" s="40"/>
      <c r="G111" s="40">
        <f t="shared" si="29"/>
        <v>7322</v>
      </c>
      <c r="H111" s="40">
        <f t="shared" si="28"/>
        <v>7322</v>
      </c>
      <c r="I111" s="40"/>
      <c r="J111" s="86"/>
      <c r="K111" s="87"/>
      <c r="L111" s="90"/>
      <c r="M111" s="90"/>
      <c r="N111" s="140"/>
    </row>
    <row r="112" spans="1:14" s="14" customFormat="1" ht="15.75" customHeight="1">
      <c r="A112" s="51" t="s">
        <v>104</v>
      </c>
      <c r="B112" s="47"/>
      <c r="C112" s="34" t="s">
        <v>105</v>
      </c>
      <c r="D112" s="84">
        <f aca="true" t="shared" si="30" ref="D112:N112">SUM(D113:D138)</f>
        <v>2726051</v>
      </c>
      <c r="E112" s="84">
        <f t="shared" si="30"/>
        <v>0</v>
      </c>
      <c r="F112" s="84">
        <f t="shared" si="30"/>
        <v>0</v>
      </c>
      <c r="G112" s="84">
        <f t="shared" si="30"/>
        <v>2726051</v>
      </c>
      <c r="H112" s="84">
        <f t="shared" si="30"/>
        <v>2726051</v>
      </c>
      <c r="I112" s="84">
        <f t="shared" si="30"/>
        <v>1616738</v>
      </c>
      <c r="J112" s="84">
        <f t="shared" si="30"/>
        <v>234244</v>
      </c>
      <c r="K112" s="84">
        <f t="shared" si="30"/>
        <v>5000</v>
      </c>
      <c r="L112" s="84">
        <f t="shared" si="30"/>
        <v>0</v>
      </c>
      <c r="M112" s="84">
        <f t="shared" si="30"/>
        <v>0</v>
      </c>
      <c r="N112" s="85">
        <f t="shared" si="30"/>
        <v>0</v>
      </c>
    </row>
    <row r="113" spans="1:14" s="14" customFormat="1" ht="23.25" customHeight="1">
      <c r="A113" s="102"/>
      <c r="B113" s="98" t="s">
        <v>100</v>
      </c>
      <c r="C113" s="101" t="s">
        <v>13</v>
      </c>
      <c r="D113" s="97">
        <v>5000</v>
      </c>
      <c r="E113" s="97"/>
      <c r="F113" s="97"/>
      <c r="G113" s="97">
        <f>D113+E113-F113</f>
        <v>5000</v>
      </c>
      <c r="H113" s="97">
        <f>G113</f>
        <v>5000</v>
      </c>
      <c r="I113" s="97"/>
      <c r="J113" s="97"/>
      <c r="K113" s="97">
        <f>H113</f>
        <v>5000</v>
      </c>
      <c r="L113" s="97"/>
      <c r="M113" s="97"/>
      <c r="N113" s="108"/>
    </row>
    <row r="114" spans="1:14" s="14" customFormat="1" ht="21" customHeight="1">
      <c r="A114" s="102"/>
      <c r="B114" s="9" t="s">
        <v>529</v>
      </c>
      <c r="C114" s="5" t="s">
        <v>540</v>
      </c>
      <c r="D114" s="97">
        <v>0</v>
      </c>
      <c r="E114" s="97"/>
      <c r="F114" s="97"/>
      <c r="G114" s="97">
        <f aca="true" t="shared" si="31" ref="G114:G138">D114+E114-F114</f>
        <v>0</v>
      </c>
      <c r="H114" s="97">
        <f aca="true" t="shared" si="32" ref="H114:H138">G114</f>
        <v>0</v>
      </c>
      <c r="I114" s="97"/>
      <c r="J114" s="97"/>
      <c r="K114" s="97">
        <f>H114</f>
        <v>0</v>
      </c>
      <c r="L114" s="97"/>
      <c r="M114" s="97"/>
      <c r="N114" s="108"/>
    </row>
    <row r="115" spans="1:14" s="15" customFormat="1" ht="16.5" customHeight="1">
      <c r="A115" s="53"/>
      <c r="B115" s="9" t="s">
        <v>486</v>
      </c>
      <c r="C115" s="5" t="s">
        <v>447</v>
      </c>
      <c r="D115" s="40">
        <v>2225</v>
      </c>
      <c r="E115" s="40"/>
      <c r="F115" s="40"/>
      <c r="G115" s="97">
        <f t="shared" si="31"/>
        <v>2225</v>
      </c>
      <c r="H115" s="97">
        <f t="shared" si="32"/>
        <v>2225</v>
      </c>
      <c r="I115" s="40"/>
      <c r="J115" s="86"/>
      <c r="K115" s="87"/>
      <c r="L115" s="90"/>
      <c r="M115" s="90"/>
      <c r="N115" s="140"/>
    </row>
    <row r="116" spans="1:14" s="15" customFormat="1" ht="15.75" customHeight="1">
      <c r="A116" s="53"/>
      <c r="B116" s="9" t="s">
        <v>45</v>
      </c>
      <c r="C116" s="5" t="s">
        <v>465</v>
      </c>
      <c r="D116" s="40">
        <v>1442705</v>
      </c>
      <c r="E116" s="40"/>
      <c r="F116" s="40"/>
      <c r="G116" s="97">
        <f t="shared" si="31"/>
        <v>1442705</v>
      </c>
      <c r="H116" s="97">
        <f t="shared" si="32"/>
        <v>1442705</v>
      </c>
      <c r="I116" s="40">
        <f>H116</f>
        <v>1442705</v>
      </c>
      <c r="J116" s="86"/>
      <c r="K116" s="87"/>
      <c r="L116" s="90"/>
      <c r="M116" s="90"/>
      <c r="N116" s="140"/>
    </row>
    <row r="117" spans="1:14" s="15" customFormat="1" ht="16.5" customHeight="1">
      <c r="A117" s="53"/>
      <c r="B117" s="9" t="s">
        <v>49</v>
      </c>
      <c r="C117" s="5" t="s">
        <v>50</v>
      </c>
      <c r="D117" s="40">
        <v>135370</v>
      </c>
      <c r="E117" s="40"/>
      <c r="F117" s="40"/>
      <c r="G117" s="97">
        <f t="shared" si="31"/>
        <v>135370</v>
      </c>
      <c r="H117" s="97">
        <f t="shared" si="32"/>
        <v>135370</v>
      </c>
      <c r="I117" s="40">
        <f>H117</f>
        <v>135370</v>
      </c>
      <c r="J117" s="86"/>
      <c r="K117" s="87"/>
      <c r="L117" s="90"/>
      <c r="M117" s="90"/>
      <c r="N117" s="140"/>
    </row>
    <row r="118" spans="1:14" s="15" customFormat="1" ht="15" customHeight="1">
      <c r="A118" s="53"/>
      <c r="B118" s="57" t="s">
        <v>94</v>
      </c>
      <c r="C118" s="5" t="s">
        <v>76</v>
      </c>
      <c r="D118" s="40">
        <v>209684</v>
      </c>
      <c r="E118" s="40"/>
      <c r="F118" s="40"/>
      <c r="G118" s="97">
        <f t="shared" si="31"/>
        <v>209684</v>
      </c>
      <c r="H118" s="97">
        <f t="shared" si="32"/>
        <v>209684</v>
      </c>
      <c r="I118" s="40"/>
      <c r="J118" s="86">
        <f>H118</f>
        <v>209684</v>
      </c>
      <c r="K118" s="87"/>
      <c r="L118" s="90"/>
      <c r="M118" s="90"/>
      <c r="N118" s="140"/>
    </row>
    <row r="119" spans="1:14" s="15" customFormat="1" ht="15" customHeight="1">
      <c r="A119" s="53"/>
      <c r="B119" s="57" t="s">
        <v>51</v>
      </c>
      <c r="C119" s="5" t="s">
        <v>52</v>
      </c>
      <c r="D119" s="40">
        <v>24560</v>
      </c>
      <c r="E119" s="40"/>
      <c r="F119" s="40"/>
      <c r="G119" s="97">
        <f t="shared" si="31"/>
        <v>24560</v>
      </c>
      <c r="H119" s="97">
        <f t="shared" si="32"/>
        <v>24560</v>
      </c>
      <c r="I119" s="40"/>
      <c r="J119" s="86">
        <f>H119</f>
        <v>24560</v>
      </c>
      <c r="K119" s="87"/>
      <c r="L119" s="90"/>
      <c r="M119" s="90"/>
      <c r="N119" s="140"/>
    </row>
    <row r="120" spans="1:14" s="15" customFormat="1" ht="13.5" customHeight="1">
      <c r="A120" s="53"/>
      <c r="B120" s="57" t="s">
        <v>426</v>
      </c>
      <c r="C120" s="5" t="s">
        <v>427</v>
      </c>
      <c r="D120" s="40">
        <v>38663</v>
      </c>
      <c r="E120" s="40"/>
      <c r="F120" s="40"/>
      <c r="G120" s="97">
        <f t="shared" si="31"/>
        <v>38663</v>
      </c>
      <c r="H120" s="97">
        <f t="shared" si="32"/>
        <v>38663</v>
      </c>
      <c r="I120" s="40">
        <f>H120</f>
        <v>38663</v>
      </c>
      <c r="J120" s="86"/>
      <c r="K120" s="87"/>
      <c r="L120" s="90"/>
      <c r="M120" s="90"/>
      <c r="N120" s="140"/>
    </row>
    <row r="121" spans="1:14" s="15" customFormat="1" ht="15.75" customHeight="1">
      <c r="A121" s="53"/>
      <c r="B121" s="9" t="s">
        <v>53</v>
      </c>
      <c r="C121" s="5" t="s">
        <v>54</v>
      </c>
      <c r="D121" s="40">
        <v>112000</v>
      </c>
      <c r="E121" s="40"/>
      <c r="F121" s="40"/>
      <c r="G121" s="97">
        <f t="shared" si="31"/>
        <v>112000</v>
      </c>
      <c r="H121" s="97">
        <f t="shared" si="32"/>
        <v>112000</v>
      </c>
      <c r="I121" s="40"/>
      <c r="J121" s="86"/>
      <c r="K121" s="87"/>
      <c r="L121" s="90"/>
      <c r="M121" s="90"/>
      <c r="N121" s="140"/>
    </row>
    <row r="122" spans="1:14" s="15" customFormat="1" ht="15.75" customHeight="1">
      <c r="A122" s="53"/>
      <c r="B122" s="9" t="s">
        <v>55</v>
      </c>
      <c r="C122" s="5" t="s">
        <v>127</v>
      </c>
      <c r="D122" s="40">
        <v>72854</v>
      </c>
      <c r="E122" s="40"/>
      <c r="F122" s="40"/>
      <c r="G122" s="97">
        <f t="shared" si="31"/>
        <v>72854</v>
      </c>
      <c r="H122" s="97">
        <f t="shared" si="32"/>
        <v>72854</v>
      </c>
      <c r="I122" s="40"/>
      <c r="J122" s="86"/>
      <c r="K122" s="87"/>
      <c r="L122" s="90"/>
      <c r="M122" s="90"/>
      <c r="N122" s="140"/>
    </row>
    <row r="123" spans="1:14" s="15" customFormat="1" ht="15.75" customHeight="1">
      <c r="A123" s="53"/>
      <c r="B123" s="9" t="s">
        <v>57</v>
      </c>
      <c r="C123" s="5" t="s">
        <v>128</v>
      </c>
      <c r="D123" s="40">
        <v>12916</v>
      </c>
      <c r="E123" s="40"/>
      <c r="F123" s="40"/>
      <c r="G123" s="97">
        <f t="shared" si="31"/>
        <v>12916</v>
      </c>
      <c r="H123" s="97">
        <f t="shared" si="32"/>
        <v>12916</v>
      </c>
      <c r="I123" s="40"/>
      <c r="J123" s="86"/>
      <c r="K123" s="87"/>
      <c r="L123" s="90"/>
      <c r="M123" s="90"/>
      <c r="N123" s="140"/>
    </row>
    <row r="124" spans="1:14" s="15" customFormat="1" ht="15.75" customHeight="1">
      <c r="A124" s="53"/>
      <c r="B124" s="9" t="s">
        <v>114</v>
      </c>
      <c r="C124" s="5" t="s">
        <v>115</v>
      </c>
      <c r="D124" s="40">
        <v>800</v>
      </c>
      <c r="E124" s="40"/>
      <c r="F124" s="40"/>
      <c r="G124" s="97">
        <f t="shared" si="31"/>
        <v>800</v>
      </c>
      <c r="H124" s="97">
        <f t="shared" si="32"/>
        <v>800</v>
      </c>
      <c r="I124" s="40"/>
      <c r="J124" s="86"/>
      <c r="K124" s="87"/>
      <c r="L124" s="90"/>
      <c r="M124" s="90"/>
      <c r="N124" s="140"/>
    </row>
    <row r="125" spans="1:14" s="15" customFormat="1" ht="13.5" customHeight="1">
      <c r="A125" s="53"/>
      <c r="B125" s="9" t="s">
        <v>58</v>
      </c>
      <c r="C125" s="5" t="s">
        <v>129</v>
      </c>
      <c r="D125" s="40">
        <v>557484</v>
      </c>
      <c r="E125" s="40"/>
      <c r="F125" s="40"/>
      <c r="G125" s="97">
        <f t="shared" si="31"/>
        <v>557484</v>
      </c>
      <c r="H125" s="97">
        <f t="shared" si="32"/>
        <v>557484</v>
      </c>
      <c r="I125" s="40"/>
      <c r="J125" s="86"/>
      <c r="K125" s="87"/>
      <c r="L125" s="90"/>
      <c r="M125" s="90"/>
      <c r="N125" s="140"/>
    </row>
    <row r="126" spans="1:14" s="15" customFormat="1" ht="13.5" customHeight="1">
      <c r="A126" s="53"/>
      <c r="B126" s="9" t="s">
        <v>428</v>
      </c>
      <c r="C126" s="5" t="s">
        <v>345</v>
      </c>
      <c r="D126" s="40">
        <v>3200</v>
      </c>
      <c r="E126" s="40"/>
      <c r="F126" s="40"/>
      <c r="G126" s="97">
        <f t="shared" si="31"/>
        <v>3200</v>
      </c>
      <c r="H126" s="97">
        <f t="shared" si="32"/>
        <v>3200</v>
      </c>
      <c r="I126" s="40"/>
      <c r="J126" s="86"/>
      <c r="K126" s="87"/>
      <c r="L126" s="90"/>
      <c r="M126" s="90"/>
      <c r="N126" s="140"/>
    </row>
    <row r="127" spans="1:14" s="15" customFormat="1" ht="13.5" customHeight="1">
      <c r="A127" s="53"/>
      <c r="B127" s="9" t="s">
        <v>238</v>
      </c>
      <c r="C127" s="5" t="s">
        <v>240</v>
      </c>
      <c r="D127" s="40">
        <v>10000</v>
      </c>
      <c r="E127" s="40"/>
      <c r="F127" s="40"/>
      <c r="G127" s="97">
        <f t="shared" si="31"/>
        <v>10000</v>
      </c>
      <c r="H127" s="97">
        <f t="shared" si="32"/>
        <v>10000</v>
      </c>
      <c r="I127" s="40"/>
      <c r="J127" s="86"/>
      <c r="K127" s="87"/>
      <c r="L127" s="90"/>
      <c r="M127" s="90"/>
      <c r="N127" s="140"/>
    </row>
    <row r="128" spans="1:14" s="15" customFormat="1" ht="13.5" customHeight="1">
      <c r="A128" s="53"/>
      <c r="B128" s="9" t="s">
        <v>230</v>
      </c>
      <c r="C128" s="5" t="s">
        <v>234</v>
      </c>
      <c r="D128" s="40">
        <v>8500</v>
      </c>
      <c r="E128" s="40"/>
      <c r="F128" s="40"/>
      <c r="G128" s="97">
        <f t="shared" si="31"/>
        <v>8500</v>
      </c>
      <c r="H128" s="97">
        <f t="shared" si="32"/>
        <v>8500</v>
      </c>
      <c r="I128" s="40"/>
      <c r="J128" s="86"/>
      <c r="K128" s="87"/>
      <c r="L128" s="90"/>
      <c r="M128" s="90"/>
      <c r="N128" s="140"/>
    </row>
    <row r="129" spans="1:14" s="15" customFormat="1" ht="13.5" customHeight="1">
      <c r="A129" s="53"/>
      <c r="B129" s="9" t="s">
        <v>239</v>
      </c>
      <c r="C129" s="5" t="s">
        <v>241</v>
      </c>
      <c r="D129" s="40">
        <v>81</v>
      </c>
      <c r="E129" s="40"/>
      <c r="F129" s="40"/>
      <c r="G129" s="97">
        <f t="shared" si="31"/>
        <v>81</v>
      </c>
      <c r="H129" s="97">
        <f t="shared" si="32"/>
        <v>81</v>
      </c>
      <c r="I129" s="40"/>
      <c r="J129" s="86"/>
      <c r="K129" s="87"/>
      <c r="L129" s="90"/>
      <c r="M129" s="90"/>
      <c r="N129" s="140"/>
    </row>
    <row r="130" spans="1:14" s="15" customFormat="1" ht="14.25" customHeight="1">
      <c r="A130" s="53"/>
      <c r="B130" s="9" t="s">
        <v>60</v>
      </c>
      <c r="C130" s="5" t="s">
        <v>61</v>
      </c>
      <c r="D130" s="40">
        <v>8300</v>
      </c>
      <c r="E130" s="40"/>
      <c r="F130" s="40"/>
      <c r="G130" s="97">
        <f t="shared" si="31"/>
        <v>8300</v>
      </c>
      <c r="H130" s="97">
        <f t="shared" si="32"/>
        <v>8300</v>
      </c>
      <c r="I130" s="40"/>
      <c r="J130" s="86"/>
      <c r="K130" s="87"/>
      <c r="L130" s="90"/>
      <c r="M130" s="90"/>
      <c r="N130" s="140"/>
    </row>
    <row r="131" spans="1:14" s="15" customFormat="1" ht="14.25" customHeight="1">
      <c r="A131" s="53"/>
      <c r="B131" s="9" t="s">
        <v>474</v>
      </c>
      <c r="C131" s="5" t="s">
        <v>475</v>
      </c>
      <c r="D131" s="40">
        <v>1495</v>
      </c>
      <c r="E131" s="40"/>
      <c r="F131" s="40"/>
      <c r="G131" s="97">
        <f t="shared" si="31"/>
        <v>1495</v>
      </c>
      <c r="H131" s="97">
        <f t="shared" si="32"/>
        <v>1495</v>
      </c>
      <c r="I131" s="40"/>
      <c r="J131" s="86"/>
      <c r="K131" s="87"/>
      <c r="L131" s="90"/>
      <c r="M131" s="90"/>
      <c r="N131" s="140"/>
    </row>
    <row r="132" spans="1:14" s="15" customFormat="1" ht="15.75" customHeight="1">
      <c r="A132" s="53"/>
      <c r="B132" s="9" t="s">
        <v>62</v>
      </c>
      <c r="C132" s="5" t="s">
        <v>592</v>
      </c>
      <c r="D132" s="40">
        <v>666</v>
      </c>
      <c r="E132" s="40"/>
      <c r="F132" s="40"/>
      <c r="G132" s="97">
        <f t="shared" si="31"/>
        <v>666</v>
      </c>
      <c r="H132" s="97">
        <f t="shared" si="32"/>
        <v>666</v>
      </c>
      <c r="I132" s="40"/>
      <c r="J132" s="86"/>
      <c r="K132" s="87"/>
      <c r="L132" s="90"/>
      <c r="M132" s="90"/>
      <c r="N132" s="140"/>
    </row>
    <row r="133" spans="1:14" s="15" customFormat="1" ht="15.75" customHeight="1">
      <c r="A133" s="53"/>
      <c r="B133" s="9" t="s">
        <v>64</v>
      </c>
      <c r="C133" s="5" t="s">
        <v>65</v>
      </c>
      <c r="D133" s="40">
        <v>48896</v>
      </c>
      <c r="E133" s="40"/>
      <c r="F133" s="40"/>
      <c r="G133" s="97">
        <f t="shared" si="31"/>
        <v>48896</v>
      </c>
      <c r="H133" s="97">
        <f t="shared" si="32"/>
        <v>48896</v>
      </c>
      <c r="I133" s="40"/>
      <c r="J133" s="86"/>
      <c r="K133" s="87"/>
      <c r="L133" s="90"/>
      <c r="M133" s="90"/>
      <c r="N133" s="140"/>
    </row>
    <row r="134" spans="1:14" s="15" customFormat="1" ht="15.75" customHeight="1">
      <c r="A134" s="54"/>
      <c r="B134" s="57" t="s">
        <v>79</v>
      </c>
      <c r="C134" s="5" t="s">
        <v>80</v>
      </c>
      <c r="D134" s="40">
        <v>52</v>
      </c>
      <c r="E134" s="40"/>
      <c r="F134" s="40"/>
      <c r="G134" s="97">
        <f t="shared" si="31"/>
        <v>52</v>
      </c>
      <c r="H134" s="97">
        <f t="shared" si="32"/>
        <v>52</v>
      </c>
      <c r="I134" s="40"/>
      <c r="J134" s="86"/>
      <c r="K134" s="87"/>
      <c r="L134" s="90"/>
      <c r="M134" s="90"/>
      <c r="N134" s="140"/>
    </row>
    <row r="135" spans="1:14" s="15" customFormat="1" ht="16.5" customHeight="1">
      <c r="A135" s="54"/>
      <c r="B135" s="57" t="s">
        <v>433</v>
      </c>
      <c r="C135" s="5" t="s">
        <v>357</v>
      </c>
      <c r="D135" s="40">
        <v>200</v>
      </c>
      <c r="E135" s="40"/>
      <c r="F135" s="40"/>
      <c r="G135" s="97">
        <f t="shared" si="31"/>
        <v>200</v>
      </c>
      <c r="H135" s="97">
        <f t="shared" si="32"/>
        <v>200</v>
      </c>
      <c r="I135" s="40"/>
      <c r="J135" s="86"/>
      <c r="K135" s="87"/>
      <c r="L135" s="90"/>
      <c r="M135" s="90"/>
      <c r="N135" s="140"/>
    </row>
    <row r="136" spans="1:14" s="15" customFormat="1" ht="15.75" customHeight="1">
      <c r="A136" s="54"/>
      <c r="B136" s="57" t="s">
        <v>231</v>
      </c>
      <c r="C136" s="5" t="s">
        <v>235</v>
      </c>
      <c r="D136" s="40">
        <v>8300</v>
      </c>
      <c r="E136" s="40"/>
      <c r="F136" s="40"/>
      <c r="G136" s="97">
        <f t="shared" si="31"/>
        <v>8300</v>
      </c>
      <c r="H136" s="97">
        <f t="shared" si="32"/>
        <v>8300</v>
      </c>
      <c r="I136" s="40"/>
      <c r="J136" s="86"/>
      <c r="K136" s="87"/>
      <c r="L136" s="90"/>
      <c r="M136" s="90"/>
      <c r="N136" s="140"/>
    </row>
    <row r="137" spans="1:14" s="15" customFormat="1" ht="13.5" customHeight="1">
      <c r="A137" s="54"/>
      <c r="B137" s="57" t="s">
        <v>232</v>
      </c>
      <c r="C137" s="5" t="s">
        <v>236</v>
      </c>
      <c r="D137" s="40">
        <v>4100</v>
      </c>
      <c r="E137" s="40"/>
      <c r="F137" s="40"/>
      <c r="G137" s="97">
        <f t="shared" si="31"/>
        <v>4100</v>
      </c>
      <c r="H137" s="97">
        <f t="shared" si="32"/>
        <v>4100</v>
      </c>
      <c r="I137" s="40"/>
      <c r="J137" s="86"/>
      <c r="K137" s="87"/>
      <c r="L137" s="90"/>
      <c r="M137" s="90"/>
      <c r="N137" s="140"/>
    </row>
    <row r="138" spans="1:14" s="15" customFormat="1" ht="15.75" customHeight="1">
      <c r="A138" s="54"/>
      <c r="B138" s="57" t="s">
        <v>233</v>
      </c>
      <c r="C138" s="5" t="s">
        <v>237</v>
      </c>
      <c r="D138" s="40">
        <v>18000</v>
      </c>
      <c r="E138" s="40"/>
      <c r="F138" s="40"/>
      <c r="G138" s="97">
        <f t="shared" si="31"/>
        <v>18000</v>
      </c>
      <c r="H138" s="97">
        <f t="shared" si="32"/>
        <v>18000</v>
      </c>
      <c r="I138" s="40"/>
      <c r="J138" s="86"/>
      <c r="K138" s="87"/>
      <c r="L138" s="90"/>
      <c r="M138" s="90"/>
      <c r="N138" s="140"/>
    </row>
    <row r="139" spans="1:14" s="15" customFormat="1" ht="15" customHeight="1">
      <c r="A139" s="51" t="s">
        <v>106</v>
      </c>
      <c r="B139" s="47"/>
      <c r="C139" s="34" t="s">
        <v>219</v>
      </c>
      <c r="D139" s="84">
        <f>SUM(D140:D147)</f>
        <v>15000</v>
      </c>
      <c r="E139" s="84">
        <f>SUM(E140:E147)</f>
        <v>0</v>
      </c>
      <c r="F139" s="84">
        <f>SUM(F140:F147)</f>
        <v>0</v>
      </c>
      <c r="G139" s="84">
        <f>SUM(G140:G147)</f>
        <v>15000</v>
      </c>
      <c r="H139" s="84">
        <f>SUM(H140:H147)</f>
        <v>15000</v>
      </c>
      <c r="I139" s="84">
        <f aca="true" t="shared" si="33" ref="I139:N139">SUM(I140:I147)</f>
        <v>6450</v>
      </c>
      <c r="J139" s="84">
        <f t="shared" si="33"/>
        <v>1015</v>
      </c>
      <c r="K139" s="84">
        <f t="shared" si="33"/>
        <v>0</v>
      </c>
      <c r="L139" s="84">
        <f t="shared" si="33"/>
        <v>0</v>
      </c>
      <c r="M139" s="84">
        <f t="shared" si="33"/>
        <v>0</v>
      </c>
      <c r="N139" s="85">
        <f t="shared" si="33"/>
        <v>0</v>
      </c>
    </row>
    <row r="140" spans="1:14" s="15" customFormat="1" ht="16.5" customHeight="1">
      <c r="A140" s="54"/>
      <c r="B140" s="9" t="s">
        <v>44</v>
      </c>
      <c r="C140" s="5" t="s">
        <v>103</v>
      </c>
      <c r="D140" s="40">
        <v>6630</v>
      </c>
      <c r="E140" s="40"/>
      <c r="F140" s="40"/>
      <c r="G140" s="40">
        <f>D140+E140-F140</f>
        <v>6630</v>
      </c>
      <c r="H140" s="40">
        <f>G140</f>
        <v>6630</v>
      </c>
      <c r="I140" s="40"/>
      <c r="J140" s="86"/>
      <c r="K140" s="87"/>
      <c r="L140" s="90"/>
      <c r="M140" s="90"/>
      <c r="N140" s="140"/>
    </row>
    <row r="141" spans="1:14" s="15" customFormat="1" ht="15.75" customHeight="1">
      <c r="A141" s="53"/>
      <c r="B141" s="9" t="s">
        <v>75</v>
      </c>
      <c r="C141" s="5" t="s">
        <v>108</v>
      </c>
      <c r="D141" s="40">
        <v>975</v>
      </c>
      <c r="E141" s="40"/>
      <c r="F141" s="40"/>
      <c r="G141" s="40">
        <f aca="true" t="shared" si="34" ref="G141:G147">D141+E141-F141</f>
        <v>975</v>
      </c>
      <c r="H141" s="40">
        <f aca="true" t="shared" si="35" ref="H141:H147">G141</f>
        <v>975</v>
      </c>
      <c r="I141" s="40"/>
      <c r="J141" s="86">
        <f>H141</f>
        <v>975</v>
      </c>
      <c r="K141" s="87"/>
      <c r="L141" s="90"/>
      <c r="M141" s="90"/>
      <c r="N141" s="140"/>
    </row>
    <row r="142" spans="1:14" s="15" customFormat="1" ht="15.75" customHeight="1">
      <c r="A142" s="53"/>
      <c r="B142" s="9" t="s">
        <v>51</v>
      </c>
      <c r="C142" s="5" t="s">
        <v>52</v>
      </c>
      <c r="D142" s="40">
        <v>40</v>
      </c>
      <c r="E142" s="40"/>
      <c r="F142" s="40"/>
      <c r="G142" s="40">
        <f t="shared" si="34"/>
        <v>40</v>
      </c>
      <c r="H142" s="40">
        <f t="shared" si="35"/>
        <v>40</v>
      </c>
      <c r="I142" s="40"/>
      <c r="J142" s="86">
        <f>H142</f>
        <v>40</v>
      </c>
      <c r="K142" s="87"/>
      <c r="L142" s="90"/>
      <c r="M142" s="90"/>
      <c r="N142" s="140"/>
    </row>
    <row r="143" spans="1:14" s="15" customFormat="1" ht="15.75" customHeight="1">
      <c r="A143" s="53"/>
      <c r="B143" s="9" t="s">
        <v>426</v>
      </c>
      <c r="C143" s="5" t="s">
        <v>427</v>
      </c>
      <c r="D143" s="40">
        <v>6450</v>
      </c>
      <c r="E143" s="40"/>
      <c r="F143" s="40"/>
      <c r="G143" s="40">
        <f t="shared" si="34"/>
        <v>6450</v>
      </c>
      <c r="H143" s="40">
        <f t="shared" si="35"/>
        <v>6450</v>
      </c>
      <c r="I143" s="40">
        <f>H143</f>
        <v>6450</v>
      </c>
      <c r="J143" s="86"/>
      <c r="K143" s="87"/>
      <c r="L143" s="90"/>
      <c r="M143" s="90"/>
      <c r="N143" s="140"/>
    </row>
    <row r="144" spans="1:14" s="15" customFormat="1" ht="16.5" customHeight="1">
      <c r="A144" s="53"/>
      <c r="B144" s="9" t="s">
        <v>53</v>
      </c>
      <c r="C144" s="5" t="s">
        <v>54</v>
      </c>
      <c r="D144" s="40">
        <v>176</v>
      </c>
      <c r="E144" s="40"/>
      <c r="F144" s="40"/>
      <c r="G144" s="40">
        <f t="shared" si="34"/>
        <v>176</v>
      </c>
      <c r="H144" s="40">
        <f t="shared" si="35"/>
        <v>176</v>
      </c>
      <c r="I144" s="40"/>
      <c r="J144" s="86"/>
      <c r="K144" s="87"/>
      <c r="L144" s="90"/>
      <c r="M144" s="90"/>
      <c r="N144" s="140"/>
    </row>
    <row r="145" spans="1:14" s="15" customFormat="1" ht="15.75" customHeight="1">
      <c r="A145" s="53"/>
      <c r="B145" s="9" t="s">
        <v>58</v>
      </c>
      <c r="C145" s="5" t="s">
        <v>129</v>
      </c>
      <c r="D145" s="40">
        <v>245</v>
      </c>
      <c r="E145" s="40"/>
      <c r="F145" s="40"/>
      <c r="G145" s="40">
        <f t="shared" si="34"/>
        <v>245</v>
      </c>
      <c r="H145" s="40">
        <f t="shared" si="35"/>
        <v>245</v>
      </c>
      <c r="I145" s="40"/>
      <c r="J145" s="86"/>
      <c r="K145" s="87"/>
      <c r="L145" s="90"/>
      <c r="M145" s="90"/>
      <c r="N145" s="140"/>
    </row>
    <row r="146" spans="1:14" s="15" customFormat="1" ht="15.75" customHeight="1">
      <c r="A146" s="53"/>
      <c r="B146" s="9" t="s">
        <v>232</v>
      </c>
      <c r="C146" s="5" t="s">
        <v>236</v>
      </c>
      <c r="D146" s="40">
        <v>94</v>
      </c>
      <c r="E146" s="40"/>
      <c r="F146" s="40"/>
      <c r="G146" s="40">
        <f t="shared" si="34"/>
        <v>94</v>
      </c>
      <c r="H146" s="40">
        <f t="shared" si="35"/>
        <v>94</v>
      </c>
      <c r="I146" s="40"/>
      <c r="J146" s="86"/>
      <c r="K146" s="87"/>
      <c r="L146" s="90"/>
      <c r="M146" s="90"/>
      <c r="N146" s="140"/>
    </row>
    <row r="147" spans="1:14" s="15" customFormat="1" ht="15.75" customHeight="1">
      <c r="A147" s="53"/>
      <c r="B147" s="9" t="s">
        <v>233</v>
      </c>
      <c r="C147" s="5" t="s">
        <v>237</v>
      </c>
      <c r="D147" s="40">
        <v>390</v>
      </c>
      <c r="E147" s="40"/>
      <c r="F147" s="40"/>
      <c r="G147" s="40">
        <f t="shared" si="34"/>
        <v>390</v>
      </c>
      <c r="H147" s="40">
        <f t="shared" si="35"/>
        <v>390</v>
      </c>
      <c r="I147" s="40"/>
      <c r="J147" s="86"/>
      <c r="K147" s="87"/>
      <c r="L147" s="90"/>
      <c r="M147" s="90"/>
      <c r="N147" s="140"/>
    </row>
    <row r="148" spans="1:14" s="14" customFormat="1" ht="25.5" customHeight="1">
      <c r="A148" s="51" t="s">
        <v>280</v>
      </c>
      <c r="B148" s="47"/>
      <c r="C148" s="34" t="s">
        <v>281</v>
      </c>
      <c r="D148" s="84">
        <f>SUM(D149:D176)</f>
        <v>656576</v>
      </c>
      <c r="E148" s="84">
        <f aca="true" t="shared" si="36" ref="E148:N148">SUM(E149:E176)</f>
        <v>0</v>
      </c>
      <c r="F148" s="84">
        <f t="shared" si="36"/>
        <v>0</v>
      </c>
      <c r="G148" s="84">
        <f t="shared" si="36"/>
        <v>656576</v>
      </c>
      <c r="H148" s="84">
        <f t="shared" si="36"/>
        <v>417687</v>
      </c>
      <c r="I148" s="84">
        <f t="shared" si="36"/>
        <v>65375</v>
      </c>
      <c r="J148" s="84">
        <f t="shared" si="36"/>
        <v>5934</v>
      </c>
      <c r="K148" s="84">
        <f t="shared" si="36"/>
        <v>5976</v>
      </c>
      <c r="L148" s="84">
        <f t="shared" si="36"/>
        <v>0</v>
      </c>
      <c r="M148" s="84">
        <f t="shared" si="36"/>
        <v>0</v>
      </c>
      <c r="N148" s="85">
        <f t="shared" si="36"/>
        <v>238889</v>
      </c>
    </row>
    <row r="149" spans="1:14" s="14" customFormat="1" ht="25.5" customHeight="1">
      <c r="A149" s="102"/>
      <c r="B149" s="98" t="s">
        <v>251</v>
      </c>
      <c r="C149" s="5" t="s">
        <v>503</v>
      </c>
      <c r="D149" s="97">
        <v>5000</v>
      </c>
      <c r="E149" s="97"/>
      <c r="F149" s="97"/>
      <c r="G149" s="97">
        <f>D149+E149-F149</f>
        <v>5000</v>
      </c>
      <c r="H149" s="97">
        <f>G149</f>
        <v>5000</v>
      </c>
      <c r="I149" s="97"/>
      <c r="J149" s="97"/>
      <c r="K149" s="97">
        <f>H149</f>
        <v>5000</v>
      </c>
      <c r="L149" s="97"/>
      <c r="M149" s="97"/>
      <c r="N149" s="108"/>
    </row>
    <row r="150" spans="1:14" s="14" customFormat="1" ht="25.5" customHeight="1">
      <c r="A150" s="102"/>
      <c r="B150" s="98" t="s">
        <v>555</v>
      </c>
      <c r="C150" s="101" t="s">
        <v>556</v>
      </c>
      <c r="D150" s="97">
        <v>976</v>
      </c>
      <c r="E150" s="97"/>
      <c r="F150" s="97"/>
      <c r="G150" s="97">
        <f>D150+E150-F150</f>
        <v>976</v>
      </c>
      <c r="H150" s="97">
        <f>G150</f>
        <v>976</v>
      </c>
      <c r="I150" s="97"/>
      <c r="J150" s="97"/>
      <c r="K150" s="97">
        <f>H150</f>
        <v>976</v>
      </c>
      <c r="L150" s="97"/>
      <c r="M150" s="97"/>
      <c r="N150" s="108"/>
    </row>
    <row r="151" spans="1:14" s="14" customFormat="1" ht="15.75" customHeight="1">
      <c r="A151" s="55"/>
      <c r="B151" s="98" t="s">
        <v>504</v>
      </c>
      <c r="C151" s="5" t="s">
        <v>108</v>
      </c>
      <c r="D151" s="97">
        <v>4330</v>
      </c>
      <c r="E151" s="97"/>
      <c r="F151" s="97"/>
      <c r="G151" s="97">
        <f aca="true" t="shared" si="37" ref="G151:G176">D151+E151-F151</f>
        <v>4330</v>
      </c>
      <c r="H151" s="97">
        <f aca="true" t="shared" si="38" ref="H151:H174">G151</f>
        <v>4330</v>
      </c>
      <c r="I151" s="97"/>
      <c r="J151" s="97">
        <f>H151</f>
        <v>4330</v>
      </c>
      <c r="K151" s="97"/>
      <c r="L151" s="97"/>
      <c r="M151" s="97"/>
      <c r="N151" s="108"/>
    </row>
    <row r="152" spans="1:14" s="14" customFormat="1" ht="15.75" customHeight="1">
      <c r="A152" s="55"/>
      <c r="B152" s="98" t="s">
        <v>505</v>
      </c>
      <c r="C152" s="5" t="s">
        <v>108</v>
      </c>
      <c r="D152" s="97">
        <v>764</v>
      </c>
      <c r="E152" s="97"/>
      <c r="F152" s="97"/>
      <c r="G152" s="97">
        <f t="shared" si="37"/>
        <v>764</v>
      </c>
      <c r="H152" s="97">
        <f t="shared" si="38"/>
        <v>764</v>
      </c>
      <c r="I152" s="97"/>
      <c r="J152" s="97">
        <f>H152</f>
        <v>764</v>
      </c>
      <c r="K152" s="97"/>
      <c r="L152" s="97"/>
      <c r="M152" s="97"/>
      <c r="N152" s="108"/>
    </row>
    <row r="153" spans="1:14" s="14" customFormat="1" ht="15.75" customHeight="1">
      <c r="A153" s="55"/>
      <c r="B153" s="98" t="s">
        <v>506</v>
      </c>
      <c r="C153" s="5" t="s">
        <v>52</v>
      </c>
      <c r="D153" s="97">
        <v>714</v>
      </c>
      <c r="E153" s="97"/>
      <c r="F153" s="97"/>
      <c r="G153" s="97">
        <f t="shared" si="37"/>
        <v>714</v>
      </c>
      <c r="H153" s="97">
        <f t="shared" si="38"/>
        <v>714</v>
      </c>
      <c r="I153" s="97"/>
      <c r="J153" s="97">
        <f>H153</f>
        <v>714</v>
      </c>
      <c r="K153" s="97"/>
      <c r="L153" s="97"/>
      <c r="M153" s="97"/>
      <c r="N153" s="108"/>
    </row>
    <row r="154" spans="1:14" s="14" customFormat="1" ht="16.5" customHeight="1">
      <c r="A154" s="55"/>
      <c r="B154" s="98" t="s">
        <v>507</v>
      </c>
      <c r="C154" s="5" t="s">
        <v>52</v>
      </c>
      <c r="D154" s="97">
        <v>126</v>
      </c>
      <c r="E154" s="97"/>
      <c r="F154" s="97"/>
      <c r="G154" s="97">
        <f t="shared" si="37"/>
        <v>126</v>
      </c>
      <c r="H154" s="97">
        <f t="shared" si="38"/>
        <v>126</v>
      </c>
      <c r="I154" s="97"/>
      <c r="J154" s="97">
        <f>H154</f>
        <v>126</v>
      </c>
      <c r="K154" s="97"/>
      <c r="L154" s="97"/>
      <c r="M154" s="97"/>
      <c r="N154" s="108"/>
    </row>
    <row r="155" spans="1:14" s="15" customFormat="1" ht="15.75" customHeight="1">
      <c r="A155" s="53"/>
      <c r="B155" s="9" t="s">
        <v>426</v>
      </c>
      <c r="C155" s="5" t="s">
        <v>531</v>
      </c>
      <c r="D155" s="40">
        <v>4100</v>
      </c>
      <c r="E155" s="40"/>
      <c r="F155" s="40"/>
      <c r="G155" s="97">
        <f t="shared" si="37"/>
        <v>4100</v>
      </c>
      <c r="H155" s="97">
        <f t="shared" si="38"/>
        <v>4100</v>
      </c>
      <c r="I155" s="40">
        <f>H155</f>
        <v>4100</v>
      </c>
      <c r="J155" s="86"/>
      <c r="K155" s="87"/>
      <c r="L155" s="90"/>
      <c r="M155" s="90"/>
      <c r="N155" s="140"/>
    </row>
    <row r="156" spans="1:14" s="15" customFormat="1" ht="15.75" customHeight="1">
      <c r="A156" s="53"/>
      <c r="B156" s="9" t="s">
        <v>508</v>
      </c>
      <c r="C156" s="5" t="s">
        <v>531</v>
      </c>
      <c r="D156" s="40">
        <v>52084</v>
      </c>
      <c r="E156" s="40"/>
      <c r="F156" s="40"/>
      <c r="G156" s="97">
        <f t="shared" si="37"/>
        <v>52084</v>
      </c>
      <c r="H156" s="97">
        <f t="shared" si="38"/>
        <v>52084</v>
      </c>
      <c r="I156" s="40">
        <f>H156</f>
        <v>52084</v>
      </c>
      <c r="J156" s="86"/>
      <c r="K156" s="87"/>
      <c r="L156" s="90"/>
      <c r="M156" s="90"/>
      <c r="N156" s="140"/>
    </row>
    <row r="157" spans="1:14" s="15" customFormat="1" ht="15.75" customHeight="1">
      <c r="A157" s="53"/>
      <c r="B157" s="9" t="s">
        <v>509</v>
      </c>
      <c r="C157" s="5" t="s">
        <v>531</v>
      </c>
      <c r="D157" s="40">
        <v>9191</v>
      </c>
      <c r="E157" s="40"/>
      <c r="F157" s="40"/>
      <c r="G157" s="97">
        <f t="shared" si="37"/>
        <v>9191</v>
      </c>
      <c r="H157" s="97">
        <f t="shared" si="38"/>
        <v>9191</v>
      </c>
      <c r="I157" s="40">
        <f>H157</f>
        <v>9191</v>
      </c>
      <c r="J157" s="86"/>
      <c r="K157" s="87"/>
      <c r="L157" s="90"/>
      <c r="M157" s="90"/>
      <c r="N157" s="140"/>
    </row>
    <row r="158" spans="1:14" s="15" customFormat="1" ht="15.75" customHeight="1">
      <c r="A158" s="53"/>
      <c r="B158" s="9" t="s">
        <v>53</v>
      </c>
      <c r="C158" s="5" t="s">
        <v>54</v>
      </c>
      <c r="D158" s="40">
        <v>14000</v>
      </c>
      <c r="E158" s="40"/>
      <c r="F158" s="40"/>
      <c r="G158" s="97">
        <f t="shared" si="37"/>
        <v>14000</v>
      </c>
      <c r="H158" s="97">
        <f t="shared" si="38"/>
        <v>14000</v>
      </c>
      <c r="I158" s="40"/>
      <c r="J158" s="86"/>
      <c r="K158" s="87"/>
      <c r="L158" s="90"/>
      <c r="M158" s="90"/>
      <c r="N158" s="140"/>
    </row>
    <row r="159" spans="1:14" s="15" customFormat="1" ht="15.75" customHeight="1">
      <c r="A159" s="53"/>
      <c r="B159" s="9" t="s">
        <v>510</v>
      </c>
      <c r="C159" s="5" t="s">
        <v>54</v>
      </c>
      <c r="D159" s="40">
        <v>4425</v>
      </c>
      <c r="E159" s="40"/>
      <c r="F159" s="40"/>
      <c r="G159" s="97">
        <f t="shared" si="37"/>
        <v>4425</v>
      </c>
      <c r="H159" s="97">
        <f t="shared" si="38"/>
        <v>4425</v>
      </c>
      <c r="I159" s="40"/>
      <c r="J159" s="86"/>
      <c r="K159" s="87"/>
      <c r="L159" s="90"/>
      <c r="M159" s="90"/>
      <c r="N159" s="140"/>
    </row>
    <row r="160" spans="1:14" s="15" customFormat="1" ht="15.75" customHeight="1">
      <c r="A160" s="53"/>
      <c r="B160" s="9" t="s">
        <v>511</v>
      </c>
      <c r="C160" s="5" t="s">
        <v>54</v>
      </c>
      <c r="D160" s="40">
        <v>781</v>
      </c>
      <c r="E160" s="40"/>
      <c r="F160" s="40"/>
      <c r="G160" s="97">
        <f t="shared" si="37"/>
        <v>781</v>
      </c>
      <c r="H160" s="97">
        <f t="shared" si="38"/>
        <v>781</v>
      </c>
      <c r="I160" s="40"/>
      <c r="J160" s="86"/>
      <c r="K160" s="87"/>
      <c r="L160" s="90"/>
      <c r="M160" s="90"/>
      <c r="N160" s="140"/>
    </row>
    <row r="161" spans="1:14" s="16" customFormat="1" ht="15.75" customHeight="1">
      <c r="A161" s="53"/>
      <c r="B161" s="9" t="s">
        <v>58</v>
      </c>
      <c r="C161" s="5" t="s">
        <v>129</v>
      </c>
      <c r="D161" s="40">
        <v>2792</v>
      </c>
      <c r="E161" s="40"/>
      <c r="F161" s="40"/>
      <c r="G161" s="97">
        <f t="shared" si="37"/>
        <v>2792</v>
      </c>
      <c r="H161" s="97">
        <f t="shared" si="38"/>
        <v>2792</v>
      </c>
      <c r="I161" s="40"/>
      <c r="J161" s="86"/>
      <c r="K161" s="87"/>
      <c r="L161" s="90"/>
      <c r="M161" s="90"/>
      <c r="N161" s="140"/>
    </row>
    <row r="162" spans="1:14" s="16" customFormat="1" ht="15.75" customHeight="1">
      <c r="A162" s="53"/>
      <c r="B162" s="9" t="s">
        <v>512</v>
      </c>
      <c r="C162" s="5" t="s">
        <v>129</v>
      </c>
      <c r="D162" s="40">
        <v>263036</v>
      </c>
      <c r="E162" s="40"/>
      <c r="F162" s="40"/>
      <c r="G162" s="97">
        <f t="shared" si="37"/>
        <v>263036</v>
      </c>
      <c r="H162" s="97">
        <f t="shared" si="38"/>
        <v>263036</v>
      </c>
      <c r="I162" s="40"/>
      <c r="J162" s="86"/>
      <c r="K162" s="87"/>
      <c r="L162" s="90"/>
      <c r="M162" s="90"/>
      <c r="N162" s="140"/>
    </row>
    <row r="163" spans="1:14" s="16" customFormat="1" ht="15.75" customHeight="1">
      <c r="A163" s="53"/>
      <c r="B163" s="9" t="s">
        <v>513</v>
      </c>
      <c r="C163" s="5" t="s">
        <v>129</v>
      </c>
      <c r="D163" s="40">
        <v>46418</v>
      </c>
      <c r="E163" s="40"/>
      <c r="F163" s="40"/>
      <c r="G163" s="97">
        <f t="shared" si="37"/>
        <v>46418</v>
      </c>
      <c r="H163" s="97">
        <f t="shared" si="38"/>
        <v>46418</v>
      </c>
      <c r="I163" s="40"/>
      <c r="J163" s="86"/>
      <c r="K163" s="87"/>
      <c r="L163" s="90"/>
      <c r="M163" s="90"/>
      <c r="N163" s="140"/>
    </row>
    <row r="164" spans="1:14" s="16" customFormat="1" ht="15.75" customHeight="1">
      <c r="A164" s="53"/>
      <c r="B164" s="9" t="s">
        <v>524</v>
      </c>
      <c r="C164" s="5" t="s">
        <v>14</v>
      </c>
      <c r="D164" s="40">
        <v>3048</v>
      </c>
      <c r="E164" s="40"/>
      <c r="F164" s="40"/>
      <c r="G164" s="97">
        <f t="shared" si="37"/>
        <v>3048</v>
      </c>
      <c r="H164" s="97">
        <f t="shared" si="38"/>
        <v>3048</v>
      </c>
      <c r="I164" s="40"/>
      <c r="J164" s="86"/>
      <c r="K164" s="87"/>
      <c r="L164" s="90"/>
      <c r="M164" s="90"/>
      <c r="N164" s="140"/>
    </row>
    <row r="165" spans="1:14" s="16" customFormat="1" ht="15.75" customHeight="1">
      <c r="A165" s="53"/>
      <c r="B165" s="9" t="s">
        <v>525</v>
      </c>
      <c r="C165" s="5" t="s">
        <v>14</v>
      </c>
      <c r="D165" s="40">
        <v>538</v>
      </c>
      <c r="E165" s="40"/>
      <c r="F165" s="40"/>
      <c r="G165" s="97">
        <f t="shared" si="37"/>
        <v>538</v>
      </c>
      <c r="H165" s="97">
        <f t="shared" si="38"/>
        <v>538</v>
      </c>
      <c r="I165" s="40"/>
      <c r="J165" s="86"/>
      <c r="K165" s="87"/>
      <c r="L165" s="90"/>
      <c r="M165" s="90"/>
      <c r="N165" s="140"/>
    </row>
    <row r="166" spans="1:14" s="16" customFormat="1" ht="15.75" customHeight="1">
      <c r="A166" s="53"/>
      <c r="B166" s="9" t="s">
        <v>514</v>
      </c>
      <c r="C166" s="5" t="s">
        <v>475</v>
      </c>
      <c r="D166" s="40">
        <v>115</v>
      </c>
      <c r="E166" s="40"/>
      <c r="F166" s="40"/>
      <c r="G166" s="97">
        <f t="shared" si="37"/>
        <v>115</v>
      </c>
      <c r="H166" s="97">
        <f t="shared" si="38"/>
        <v>115</v>
      </c>
      <c r="I166" s="40"/>
      <c r="J166" s="86"/>
      <c r="K166" s="87"/>
      <c r="L166" s="90"/>
      <c r="M166" s="90"/>
      <c r="N166" s="140"/>
    </row>
    <row r="167" spans="1:14" s="16" customFormat="1" ht="15.75" customHeight="1">
      <c r="A167" s="53"/>
      <c r="B167" s="9" t="s">
        <v>515</v>
      </c>
      <c r="C167" s="5" t="s">
        <v>475</v>
      </c>
      <c r="D167" s="40">
        <v>1127</v>
      </c>
      <c r="E167" s="40"/>
      <c r="F167" s="40"/>
      <c r="G167" s="97">
        <f t="shared" si="37"/>
        <v>1127</v>
      </c>
      <c r="H167" s="97">
        <f t="shared" si="38"/>
        <v>1127</v>
      </c>
      <c r="I167" s="40"/>
      <c r="J167" s="86"/>
      <c r="K167" s="87"/>
      <c r="L167" s="90"/>
      <c r="M167" s="90"/>
      <c r="N167" s="140"/>
    </row>
    <row r="168" spans="1:14" s="16" customFormat="1" ht="15.75" customHeight="1">
      <c r="A168" s="53"/>
      <c r="B168" s="9" t="s">
        <v>62</v>
      </c>
      <c r="C168" s="5" t="s">
        <v>592</v>
      </c>
      <c r="D168" s="40">
        <v>708</v>
      </c>
      <c r="E168" s="40"/>
      <c r="F168" s="40"/>
      <c r="G168" s="97">
        <f t="shared" si="37"/>
        <v>708</v>
      </c>
      <c r="H168" s="97">
        <f t="shared" si="38"/>
        <v>708</v>
      </c>
      <c r="I168" s="40"/>
      <c r="J168" s="86"/>
      <c r="K168" s="87"/>
      <c r="L168" s="90"/>
      <c r="M168" s="90"/>
      <c r="N168" s="140"/>
    </row>
    <row r="169" spans="1:14" s="16" customFormat="1" ht="15.75" customHeight="1">
      <c r="A169" s="53"/>
      <c r="B169" s="9" t="s">
        <v>516</v>
      </c>
      <c r="C169" s="5" t="s">
        <v>592</v>
      </c>
      <c r="D169" s="40">
        <v>372</v>
      </c>
      <c r="E169" s="40"/>
      <c r="F169" s="40"/>
      <c r="G169" s="97">
        <f t="shared" si="37"/>
        <v>372</v>
      </c>
      <c r="H169" s="97">
        <f t="shared" si="38"/>
        <v>372</v>
      </c>
      <c r="I169" s="40"/>
      <c r="J169" s="86"/>
      <c r="K169" s="87"/>
      <c r="L169" s="90"/>
      <c r="M169" s="90"/>
      <c r="N169" s="140"/>
    </row>
    <row r="170" spans="1:14" s="16" customFormat="1" ht="15.75" customHeight="1">
      <c r="A170" s="53"/>
      <c r="B170" s="9" t="s">
        <v>517</v>
      </c>
      <c r="C170" s="5" t="s">
        <v>592</v>
      </c>
      <c r="D170" s="40">
        <v>66</v>
      </c>
      <c r="E170" s="40"/>
      <c r="F170" s="40"/>
      <c r="G170" s="97">
        <f t="shared" si="37"/>
        <v>66</v>
      </c>
      <c r="H170" s="97">
        <f t="shared" si="38"/>
        <v>66</v>
      </c>
      <c r="I170" s="40"/>
      <c r="J170" s="86"/>
      <c r="K170" s="87"/>
      <c r="L170" s="90"/>
      <c r="M170" s="90"/>
      <c r="N170" s="140"/>
    </row>
    <row r="171" spans="1:14" s="16" customFormat="1" ht="15.75" customHeight="1">
      <c r="A171" s="53"/>
      <c r="B171" s="9" t="s">
        <v>233</v>
      </c>
      <c r="C171" s="5" t="s">
        <v>237</v>
      </c>
      <c r="D171" s="40">
        <v>1200</v>
      </c>
      <c r="E171" s="40"/>
      <c r="F171" s="40"/>
      <c r="G171" s="97">
        <f t="shared" si="37"/>
        <v>1200</v>
      </c>
      <c r="H171" s="97">
        <f t="shared" si="38"/>
        <v>1200</v>
      </c>
      <c r="I171" s="40"/>
      <c r="J171" s="86"/>
      <c r="K171" s="87"/>
      <c r="L171" s="90"/>
      <c r="M171" s="90"/>
      <c r="N171" s="140"/>
    </row>
    <row r="172" spans="1:14" s="16" customFormat="1" ht="15.75" customHeight="1">
      <c r="A172" s="53"/>
      <c r="B172" s="9" t="s">
        <v>526</v>
      </c>
      <c r="C172" s="5" t="s">
        <v>237</v>
      </c>
      <c r="D172" s="40">
        <v>1190</v>
      </c>
      <c r="E172" s="40"/>
      <c r="F172" s="40"/>
      <c r="G172" s="97">
        <f t="shared" si="37"/>
        <v>1190</v>
      </c>
      <c r="H172" s="97">
        <f t="shared" si="38"/>
        <v>1190</v>
      </c>
      <c r="I172" s="40"/>
      <c r="J172" s="86"/>
      <c r="K172" s="87"/>
      <c r="L172" s="90"/>
      <c r="M172" s="90"/>
      <c r="N172" s="140"/>
    </row>
    <row r="173" spans="1:14" s="16" customFormat="1" ht="15.75" customHeight="1">
      <c r="A173" s="53"/>
      <c r="B173" s="9" t="s">
        <v>527</v>
      </c>
      <c r="C173" s="5" t="s">
        <v>237</v>
      </c>
      <c r="D173" s="40">
        <v>210</v>
      </c>
      <c r="E173" s="40"/>
      <c r="F173" s="40"/>
      <c r="G173" s="97">
        <f t="shared" si="37"/>
        <v>210</v>
      </c>
      <c r="H173" s="97">
        <f t="shared" si="38"/>
        <v>210</v>
      </c>
      <c r="I173" s="40"/>
      <c r="J173" s="86"/>
      <c r="K173" s="87"/>
      <c r="L173" s="90"/>
      <c r="M173" s="90"/>
      <c r="N173" s="140"/>
    </row>
    <row r="174" spans="1:14" s="16" customFormat="1" ht="15.75" customHeight="1">
      <c r="A174" s="53"/>
      <c r="B174" s="9" t="s">
        <v>477</v>
      </c>
      <c r="C174" s="5" t="s">
        <v>478</v>
      </c>
      <c r="D174" s="40">
        <v>376</v>
      </c>
      <c r="E174" s="40"/>
      <c r="F174" s="40"/>
      <c r="G174" s="97">
        <f t="shared" si="37"/>
        <v>376</v>
      </c>
      <c r="H174" s="97">
        <f t="shared" si="38"/>
        <v>376</v>
      </c>
      <c r="I174" s="40"/>
      <c r="J174" s="86"/>
      <c r="K174" s="87"/>
      <c r="L174" s="90"/>
      <c r="M174" s="90"/>
      <c r="N174" s="140"/>
    </row>
    <row r="175" spans="1:14" s="16" customFormat="1" ht="15.75" customHeight="1">
      <c r="A175" s="53"/>
      <c r="B175" s="9" t="s">
        <v>459</v>
      </c>
      <c r="C175" s="5" t="s">
        <v>461</v>
      </c>
      <c r="D175" s="40">
        <v>203056</v>
      </c>
      <c r="E175" s="40"/>
      <c r="F175" s="40"/>
      <c r="G175" s="97">
        <f t="shared" si="37"/>
        <v>203056</v>
      </c>
      <c r="H175" s="97"/>
      <c r="I175" s="40"/>
      <c r="J175" s="86"/>
      <c r="K175" s="87"/>
      <c r="L175" s="90"/>
      <c r="M175" s="90"/>
      <c r="N175" s="140">
        <f>G175</f>
        <v>203056</v>
      </c>
    </row>
    <row r="176" spans="1:14" s="16" customFormat="1" ht="15.75" customHeight="1">
      <c r="A176" s="53"/>
      <c r="B176" s="9" t="s">
        <v>460</v>
      </c>
      <c r="C176" s="5" t="s">
        <v>461</v>
      </c>
      <c r="D176" s="40">
        <v>35833</v>
      </c>
      <c r="E176" s="40"/>
      <c r="F176" s="40"/>
      <c r="G176" s="97">
        <f t="shared" si="37"/>
        <v>35833</v>
      </c>
      <c r="H176" s="97"/>
      <c r="I176" s="40"/>
      <c r="J176" s="86"/>
      <c r="K176" s="87"/>
      <c r="L176" s="90"/>
      <c r="M176" s="90"/>
      <c r="N176" s="140">
        <f>G176</f>
        <v>35833</v>
      </c>
    </row>
    <row r="177" spans="1:14" s="16" customFormat="1" ht="15.75" customHeight="1">
      <c r="A177" s="51" t="s">
        <v>109</v>
      </c>
      <c r="B177" s="220"/>
      <c r="C177" s="34" t="s">
        <v>110</v>
      </c>
      <c r="D177" s="84">
        <f>SUM(D178:D181)</f>
        <v>23570</v>
      </c>
      <c r="E177" s="84">
        <f aca="true" t="shared" si="39" ref="E177:N177">SUM(E178:E181)</f>
        <v>0</v>
      </c>
      <c r="F177" s="84">
        <f t="shared" si="39"/>
        <v>0</v>
      </c>
      <c r="G177" s="84">
        <f t="shared" si="39"/>
        <v>23570</v>
      </c>
      <c r="H177" s="84">
        <f t="shared" si="39"/>
        <v>23570</v>
      </c>
      <c r="I177" s="84">
        <f t="shared" si="39"/>
        <v>0</v>
      </c>
      <c r="J177" s="84">
        <f t="shared" si="39"/>
        <v>0</v>
      </c>
      <c r="K177" s="84">
        <f t="shared" si="39"/>
        <v>1370</v>
      </c>
      <c r="L177" s="84">
        <f t="shared" si="39"/>
        <v>0</v>
      </c>
      <c r="M177" s="84">
        <f t="shared" si="39"/>
        <v>0</v>
      </c>
      <c r="N177" s="85">
        <f t="shared" si="39"/>
        <v>0</v>
      </c>
    </row>
    <row r="178" spans="1:14" s="16" customFormat="1" ht="23.25" customHeight="1">
      <c r="A178" s="102"/>
      <c r="B178" s="98" t="s">
        <v>358</v>
      </c>
      <c r="C178" s="101" t="s">
        <v>541</v>
      </c>
      <c r="D178" s="97">
        <v>1370</v>
      </c>
      <c r="E178" s="97"/>
      <c r="F178" s="97"/>
      <c r="G178" s="40">
        <f>D178+E178-F178</f>
        <v>1370</v>
      </c>
      <c r="H178" s="40">
        <f>G178</f>
        <v>1370</v>
      </c>
      <c r="I178" s="97"/>
      <c r="J178" s="97"/>
      <c r="K178" s="97">
        <f>H178</f>
        <v>1370</v>
      </c>
      <c r="L178" s="97"/>
      <c r="M178" s="97"/>
      <c r="N178" s="108"/>
    </row>
    <row r="179" spans="1:14" s="15" customFormat="1" ht="15.75" customHeight="1">
      <c r="A179" s="53"/>
      <c r="B179" s="9" t="s">
        <v>53</v>
      </c>
      <c r="C179" s="5" t="s">
        <v>54</v>
      </c>
      <c r="D179" s="40">
        <v>400</v>
      </c>
      <c r="E179" s="40"/>
      <c r="F179" s="40"/>
      <c r="G179" s="40">
        <f>D179+E179-F179</f>
        <v>400</v>
      </c>
      <c r="H179" s="40">
        <f>G179</f>
        <v>400</v>
      </c>
      <c r="I179" s="40">
        <v>0</v>
      </c>
      <c r="J179" s="86"/>
      <c r="K179" s="87">
        <v>0</v>
      </c>
      <c r="L179" s="90"/>
      <c r="M179" s="90"/>
      <c r="N179" s="140"/>
    </row>
    <row r="180" spans="1:14" s="15" customFormat="1" ht="15.75" customHeight="1">
      <c r="A180" s="53"/>
      <c r="B180" s="9" t="s">
        <v>58</v>
      </c>
      <c r="C180" s="5" t="s">
        <v>129</v>
      </c>
      <c r="D180" s="40">
        <v>1100</v>
      </c>
      <c r="E180" s="40"/>
      <c r="F180" s="40"/>
      <c r="G180" s="40">
        <f>D180+E180-F180</f>
        <v>1100</v>
      </c>
      <c r="H180" s="40">
        <f>G180</f>
        <v>1100</v>
      </c>
      <c r="I180" s="40">
        <v>0</v>
      </c>
      <c r="J180" s="86"/>
      <c r="K180" s="87">
        <v>0</v>
      </c>
      <c r="L180" s="90"/>
      <c r="M180" s="90"/>
      <c r="N180" s="140"/>
    </row>
    <row r="181" spans="1:14" s="15" customFormat="1" ht="20.25" customHeight="1">
      <c r="A181" s="53"/>
      <c r="B181" s="9" t="s">
        <v>62</v>
      </c>
      <c r="C181" s="5" t="s">
        <v>63</v>
      </c>
      <c r="D181" s="40">
        <v>20700</v>
      </c>
      <c r="E181" s="40"/>
      <c r="F181" s="40"/>
      <c r="G181" s="40">
        <f>D181+E181-F181</f>
        <v>20700</v>
      </c>
      <c r="H181" s="40">
        <f>G181</f>
        <v>20700</v>
      </c>
      <c r="I181" s="40">
        <v>0</v>
      </c>
      <c r="J181" s="86"/>
      <c r="K181" s="87">
        <v>0</v>
      </c>
      <c r="L181" s="90"/>
      <c r="M181" s="90"/>
      <c r="N181" s="140"/>
    </row>
    <row r="182" spans="1:14" s="15" customFormat="1" ht="20.25" customHeight="1">
      <c r="A182" s="253" t="s">
        <v>567</v>
      </c>
      <c r="B182" s="185"/>
      <c r="C182" s="213" t="s">
        <v>568</v>
      </c>
      <c r="D182" s="156">
        <f>D183</f>
        <v>2629</v>
      </c>
      <c r="E182" s="156">
        <f aca="true" t="shared" si="40" ref="E182:N182">E183</f>
        <v>0</v>
      </c>
      <c r="F182" s="156">
        <f t="shared" si="40"/>
        <v>0</v>
      </c>
      <c r="G182" s="156">
        <f t="shared" si="40"/>
        <v>2629</v>
      </c>
      <c r="H182" s="156">
        <f t="shared" si="40"/>
        <v>2629</v>
      </c>
      <c r="I182" s="156">
        <f t="shared" si="40"/>
        <v>0</v>
      </c>
      <c r="J182" s="156">
        <f t="shared" si="40"/>
        <v>0</v>
      </c>
      <c r="K182" s="156">
        <f t="shared" si="40"/>
        <v>0</v>
      </c>
      <c r="L182" s="156">
        <f t="shared" si="40"/>
        <v>0</v>
      </c>
      <c r="M182" s="156">
        <f t="shared" si="40"/>
        <v>0</v>
      </c>
      <c r="N182" s="271">
        <f t="shared" si="40"/>
        <v>0</v>
      </c>
    </row>
    <row r="183" spans="1:14" s="15" customFormat="1" ht="20.25" customHeight="1">
      <c r="A183" s="243" t="s">
        <v>565</v>
      </c>
      <c r="B183" s="221"/>
      <c r="C183" s="222" t="s">
        <v>566</v>
      </c>
      <c r="D183" s="139">
        <f>SUM(D184:D187)</f>
        <v>2629</v>
      </c>
      <c r="E183" s="139">
        <f aca="true" t="shared" si="41" ref="E183:N183">SUM(E184:E187)</f>
        <v>0</v>
      </c>
      <c r="F183" s="139">
        <f t="shared" si="41"/>
        <v>0</v>
      </c>
      <c r="G183" s="139">
        <f t="shared" si="41"/>
        <v>2629</v>
      </c>
      <c r="H183" s="139">
        <f t="shared" si="41"/>
        <v>2629</v>
      </c>
      <c r="I183" s="139">
        <f t="shared" si="41"/>
        <v>0</v>
      </c>
      <c r="J183" s="139">
        <f t="shared" si="41"/>
        <v>0</v>
      </c>
      <c r="K183" s="139">
        <f t="shared" si="41"/>
        <v>0</v>
      </c>
      <c r="L183" s="139">
        <f t="shared" si="41"/>
        <v>0</v>
      </c>
      <c r="M183" s="139">
        <f t="shared" si="41"/>
        <v>0</v>
      </c>
      <c r="N183" s="184">
        <f t="shared" si="41"/>
        <v>0</v>
      </c>
    </row>
    <row r="184" spans="1:14" s="15" customFormat="1" ht="20.25" customHeight="1">
      <c r="A184" s="53"/>
      <c r="B184" s="9" t="s">
        <v>53</v>
      </c>
      <c r="C184" s="5" t="s">
        <v>54</v>
      </c>
      <c r="D184" s="40">
        <v>860</v>
      </c>
      <c r="E184" s="40"/>
      <c r="F184" s="40"/>
      <c r="G184" s="40">
        <f>D184+E184-F184</f>
        <v>860</v>
      </c>
      <c r="H184" s="40">
        <f>G184</f>
        <v>860</v>
      </c>
      <c r="I184" s="40"/>
      <c r="J184" s="86"/>
      <c r="K184" s="87"/>
      <c r="L184" s="90"/>
      <c r="M184" s="90"/>
      <c r="N184" s="140"/>
    </row>
    <row r="185" spans="1:14" s="15" customFormat="1" ht="20.25" customHeight="1">
      <c r="A185" s="53"/>
      <c r="B185" s="9" t="s">
        <v>60</v>
      </c>
      <c r="C185" s="5" t="s">
        <v>61</v>
      </c>
      <c r="D185" s="40">
        <v>76</v>
      </c>
      <c r="E185" s="40"/>
      <c r="F185" s="40"/>
      <c r="G185" s="40">
        <f>D185+E185-F185</f>
        <v>76</v>
      </c>
      <c r="H185" s="40">
        <f>G185</f>
        <v>76</v>
      </c>
      <c r="I185" s="40"/>
      <c r="J185" s="86"/>
      <c r="K185" s="87"/>
      <c r="L185" s="90"/>
      <c r="M185" s="90"/>
      <c r="N185" s="140"/>
    </row>
    <row r="186" spans="1:14" s="15" customFormat="1" ht="20.25" customHeight="1">
      <c r="A186" s="53"/>
      <c r="B186" s="9" t="s">
        <v>232</v>
      </c>
      <c r="C186" s="5" t="s">
        <v>236</v>
      </c>
      <c r="D186" s="40">
        <v>39</v>
      </c>
      <c r="E186" s="40"/>
      <c r="F186" s="40"/>
      <c r="G186" s="40">
        <f>D186+E186-F186</f>
        <v>39</v>
      </c>
      <c r="H186" s="40">
        <f>G186</f>
        <v>39</v>
      </c>
      <c r="I186" s="40"/>
      <c r="J186" s="86"/>
      <c r="K186" s="87"/>
      <c r="L186" s="90"/>
      <c r="M186" s="90"/>
      <c r="N186" s="140"/>
    </row>
    <row r="187" spans="1:14" s="15" customFormat="1" ht="20.25" customHeight="1">
      <c r="A187" s="53"/>
      <c r="B187" s="9" t="s">
        <v>233</v>
      </c>
      <c r="C187" s="5" t="s">
        <v>237</v>
      </c>
      <c r="D187" s="40">
        <v>1654</v>
      </c>
      <c r="E187" s="40"/>
      <c r="F187" s="40"/>
      <c r="G187" s="40">
        <f>D187+E187-F187</f>
        <v>1654</v>
      </c>
      <c r="H187" s="40">
        <f>G187</f>
        <v>1654</v>
      </c>
      <c r="I187" s="40"/>
      <c r="J187" s="86"/>
      <c r="K187" s="87"/>
      <c r="L187" s="90"/>
      <c r="M187" s="90"/>
      <c r="N187" s="140"/>
    </row>
    <row r="188" spans="1:14" s="15" customFormat="1" ht="27.75" customHeight="1">
      <c r="A188" s="49" t="s">
        <v>111</v>
      </c>
      <c r="B188" s="58"/>
      <c r="C188" s="19" t="s">
        <v>112</v>
      </c>
      <c r="D188" s="88">
        <f aca="true" t="shared" si="42" ref="D188:N188">D189+D192+D219+D223</f>
        <v>3543376</v>
      </c>
      <c r="E188" s="88">
        <f t="shared" si="42"/>
        <v>0</v>
      </c>
      <c r="F188" s="88">
        <f t="shared" si="42"/>
        <v>0</v>
      </c>
      <c r="G188" s="88">
        <f t="shared" si="42"/>
        <v>3543376</v>
      </c>
      <c r="H188" s="88">
        <f t="shared" si="42"/>
        <v>2913846</v>
      </c>
      <c r="I188" s="88">
        <f t="shared" si="42"/>
        <v>2334566</v>
      </c>
      <c r="J188" s="88">
        <f t="shared" si="42"/>
        <v>18507</v>
      </c>
      <c r="K188" s="88">
        <f t="shared" si="42"/>
        <v>3500</v>
      </c>
      <c r="L188" s="88">
        <f t="shared" si="42"/>
        <v>0</v>
      </c>
      <c r="M188" s="88">
        <f t="shared" si="42"/>
        <v>0</v>
      </c>
      <c r="N188" s="89">
        <f t="shared" si="42"/>
        <v>629530</v>
      </c>
    </row>
    <row r="189" spans="1:14" s="15" customFormat="1" ht="22.5" customHeight="1">
      <c r="A189" s="107" t="s">
        <v>518</v>
      </c>
      <c r="B189" s="47"/>
      <c r="C189" s="34" t="s">
        <v>519</v>
      </c>
      <c r="D189" s="84">
        <f>D190+D191</f>
        <v>13500</v>
      </c>
      <c r="E189" s="84">
        <f>E190+E191</f>
        <v>0</v>
      </c>
      <c r="F189" s="84">
        <f>F190+F191</f>
        <v>0</v>
      </c>
      <c r="G189" s="84">
        <f>G190+G191</f>
        <v>13500</v>
      </c>
      <c r="H189" s="84">
        <f>H190+H191</f>
        <v>3500</v>
      </c>
      <c r="I189" s="84">
        <f aca="true" t="shared" si="43" ref="I189:N189">I190+I191</f>
        <v>0</v>
      </c>
      <c r="J189" s="84">
        <f t="shared" si="43"/>
        <v>0</v>
      </c>
      <c r="K189" s="84">
        <f t="shared" si="43"/>
        <v>3500</v>
      </c>
      <c r="L189" s="84">
        <f t="shared" si="43"/>
        <v>0</v>
      </c>
      <c r="M189" s="84">
        <f t="shared" si="43"/>
        <v>0</v>
      </c>
      <c r="N189" s="85">
        <f t="shared" si="43"/>
        <v>10000</v>
      </c>
    </row>
    <row r="190" spans="1:14" s="15" customFormat="1" ht="19.5" customHeight="1">
      <c r="A190" s="245"/>
      <c r="B190" s="98" t="s">
        <v>15</v>
      </c>
      <c r="C190" s="101" t="s">
        <v>16</v>
      </c>
      <c r="D190" s="97">
        <v>3500</v>
      </c>
      <c r="E190" s="97"/>
      <c r="F190" s="97"/>
      <c r="G190" s="97">
        <f>D190+E190-F190</f>
        <v>3500</v>
      </c>
      <c r="H190" s="97">
        <f>G190</f>
        <v>3500</v>
      </c>
      <c r="I190" s="97"/>
      <c r="J190" s="97"/>
      <c r="K190" s="97">
        <f>H190</f>
        <v>3500</v>
      </c>
      <c r="L190" s="97"/>
      <c r="M190" s="97"/>
      <c r="N190" s="108"/>
    </row>
    <row r="191" spans="1:14" s="15" customFormat="1" ht="23.25" customHeight="1">
      <c r="A191" s="59"/>
      <c r="B191" s="98" t="s">
        <v>520</v>
      </c>
      <c r="C191" s="101" t="s">
        <v>521</v>
      </c>
      <c r="D191" s="97">
        <v>10000</v>
      </c>
      <c r="E191" s="97"/>
      <c r="F191" s="97"/>
      <c r="G191" s="97">
        <f>D191+E191-F191</f>
        <v>10000</v>
      </c>
      <c r="H191" s="97"/>
      <c r="I191" s="97"/>
      <c r="J191" s="97"/>
      <c r="K191" s="97"/>
      <c r="L191" s="97"/>
      <c r="M191" s="97"/>
      <c r="N191" s="108">
        <f>G191</f>
        <v>10000</v>
      </c>
    </row>
    <row r="192" spans="1:14" s="15" customFormat="1" ht="26.25" customHeight="1">
      <c r="A192" s="51" t="s">
        <v>130</v>
      </c>
      <c r="B192" s="220"/>
      <c r="C192" s="34" t="s">
        <v>131</v>
      </c>
      <c r="D192" s="84">
        <f>SUM(D193:D218)</f>
        <v>3472025</v>
      </c>
      <c r="E192" s="84">
        <f>SUM(E193:E218)</f>
        <v>0</v>
      </c>
      <c r="F192" s="84">
        <f>SUM(F193:F218)</f>
        <v>0</v>
      </c>
      <c r="G192" s="84">
        <f>SUM(G193:G218)</f>
        <v>3472025</v>
      </c>
      <c r="H192" s="84">
        <f aca="true" t="shared" si="44" ref="H192:N192">SUM(H193:H218)</f>
        <v>2852495</v>
      </c>
      <c r="I192" s="84">
        <f t="shared" si="44"/>
        <v>2295606</v>
      </c>
      <c r="J192" s="84">
        <f t="shared" si="44"/>
        <v>12362</v>
      </c>
      <c r="K192" s="84">
        <f t="shared" si="44"/>
        <v>0</v>
      </c>
      <c r="L192" s="84">
        <f t="shared" si="44"/>
        <v>0</v>
      </c>
      <c r="M192" s="84">
        <f t="shared" si="44"/>
        <v>0</v>
      </c>
      <c r="N192" s="85">
        <f t="shared" si="44"/>
        <v>619530</v>
      </c>
    </row>
    <row r="193" spans="1:14" s="15" customFormat="1" ht="15.75" customHeight="1">
      <c r="A193" s="53"/>
      <c r="B193" s="9" t="s">
        <v>346</v>
      </c>
      <c r="C193" s="5" t="s">
        <v>350</v>
      </c>
      <c r="D193" s="40">
        <v>144618</v>
      </c>
      <c r="E193" s="40"/>
      <c r="F193" s="40"/>
      <c r="G193" s="40">
        <f>D193+E193-F193</f>
        <v>144618</v>
      </c>
      <c r="H193" s="40">
        <f>G193</f>
        <v>144618</v>
      </c>
      <c r="I193" s="40"/>
      <c r="J193" s="86">
        <v>0</v>
      </c>
      <c r="K193" s="86">
        <v>0</v>
      </c>
      <c r="L193" s="90"/>
      <c r="M193" s="90"/>
      <c r="N193" s="140"/>
    </row>
    <row r="194" spans="1:14" s="15" customFormat="1" ht="15.75" customHeight="1">
      <c r="A194" s="53"/>
      <c r="B194" s="9" t="s">
        <v>47</v>
      </c>
      <c r="C194" s="5" t="s">
        <v>363</v>
      </c>
      <c r="D194" s="40">
        <v>63326</v>
      </c>
      <c r="E194" s="40"/>
      <c r="F194" s="40"/>
      <c r="G194" s="40">
        <f aca="true" t="shared" si="45" ref="G194:G218">D194+E194-F194</f>
        <v>63326</v>
      </c>
      <c r="H194" s="40">
        <f aca="true" t="shared" si="46" ref="H194:H217">G194</f>
        <v>63326</v>
      </c>
      <c r="I194" s="40">
        <f>H194</f>
        <v>63326</v>
      </c>
      <c r="J194" s="86">
        <v>0</v>
      </c>
      <c r="K194" s="86">
        <v>0</v>
      </c>
      <c r="L194" s="90"/>
      <c r="M194" s="90"/>
      <c r="N194" s="140"/>
    </row>
    <row r="195" spans="1:14" s="15" customFormat="1" ht="15.75" customHeight="1">
      <c r="A195" s="53"/>
      <c r="B195" s="9" t="s">
        <v>49</v>
      </c>
      <c r="C195" s="5" t="s">
        <v>50</v>
      </c>
      <c r="D195" s="40">
        <v>3797</v>
      </c>
      <c r="E195" s="40"/>
      <c r="F195" s="40"/>
      <c r="G195" s="40">
        <f t="shared" si="45"/>
        <v>3797</v>
      </c>
      <c r="H195" s="40">
        <f t="shared" si="46"/>
        <v>3797</v>
      </c>
      <c r="I195" s="40">
        <f>H195</f>
        <v>3797</v>
      </c>
      <c r="J195" s="86">
        <v>0</v>
      </c>
      <c r="K195" s="86">
        <v>0</v>
      </c>
      <c r="L195" s="90"/>
      <c r="M195" s="90"/>
      <c r="N195" s="140"/>
    </row>
    <row r="196" spans="1:14" s="15" customFormat="1" ht="21" customHeight="1">
      <c r="A196" s="53"/>
      <c r="B196" s="9" t="s">
        <v>118</v>
      </c>
      <c r="C196" s="5" t="s">
        <v>119</v>
      </c>
      <c r="D196" s="40">
        <v>1903285</v>
      </c>
      <c r="E196" s="40"/>
      <c r="F196" s="40"/>
      <c r="G196" s="40">
        <f t="shared" si="45"/>
        <v>1903285</v>
      </c>
      <c r="H196" s="40">
        <f t="shared" si="46"/>
        <v>1903285</v>
      </c>
      <c r="I196" s="40">
        <f>H196</f>
        <v>1903285</v>
      </c>
      <c r="J196" s="86">
        <v>0</v>
      </c>
      <c r="K196" s="86">
        <v>0</v>
      </c>
      <c r="L196" s="90"/>
      <c r="M196" s="90"/>
      <c r="N196" s="140"/>
    </row>
    <row r="197" spans="1:14" s="15" customFormat="1" ht="15" customHeight="1">
      <c r="A197" s="53"/>
      <c r="B197" s="9" t="s">
        <v>120</v>
      </c>
      <c r="C197" s="5" t="s">
        <v>121</v>
      </c>
      <c r="D197" s="40">
        <v>173353</v>
      </c>
      <c r="E197" s="40"/>
      <c r="F197" s="40"/>
      <c r="G197" s="40">
        <f t="shared" si="45"/>
        <v>173353</v>
      </c>
      <c r="H197" s="40">
        <f t="shared" si="46"/>
        <v>173353</v>
      </c>
      <c r="I197" s="40">
        <f>H197</f>
        <v>173353</v>
      </c>
      <c r="J197" s="86">
        <v>0</v>
      </c>
      <c r="K197" s="86">
        <v>0</v>
      </c>
      <c r="L197" s="90"/>
      <c r="M197" s="90"/>
      <c r="N197" s="140"/>
    </row>
    <row r="198" spans="1:14" s="15" customFormat="1" ht="15.75" customHeight="1">
      <c r="A198" s="53"/>
      <c r="B198" s="9" t="s">
        <v>122</v>
      </c>
      <c r="C198" s="5" t="s">
        <v>123</v>
      </c>
      <c r="D198" s="40">
        <v>151845</v>
      </c>
      <c r="E198" s="40"/>
      <c r="F198" s="40"/>
      <c r="G198" s="40">
        <f t="shared" si="45"/>
        <v>151845</v>
      </c>
      <c r="H198" s="40">
        <f t="shared" si="46"/>
        <v>151845</v>
      </c>
      <c r="I198" s="40">
        <f>H198</f>
        <v>151845</v>
      </c>
      <c r="J198" s="86">
        <v>0</v>
      </c>
      <c r="K198" s="86">
        <v>0</v>
      </c>
      <c r="L198" s="90"/>
      <c r="M198" s="90"/>
      <c r="N198" s="140"/>
    </row>
    <row r="199" spans="1:14" s="15" customFormat="1" ht="18" customHeight="1">
      <c r="A199" s="53"/>
      <c r="B199" s="57" t="s">
        <v>94</v>
      </c>
      <c r="C199" s="5" t="s">
        <v>108</v>
      </c>
      <c r="D199" s="40">
        <v>10717</v>
      </c>
      <c r="E199" s="40"/>
      <c r="F199" s="40"/>
      <c r="G199" s="40">
        <f t="shared" si="45"/>
        <v>10717</v>
      </c>
      <c r="H199" s="40">
        <f t="shared" si="46"/>
        <v>10717</v>
      </c>
      <c r="I199" s="40"/>
      <c r="J199" s="86">
        <f>H199</f>
        <v>10717</v>
      </c>
      <c r="K199" s="86">
        <v>0</v>
      </c>
      <c r="L199" s="90"/>
      <c r="M199" s="90"/>
      <c r="N199" s="140"/>
    </row>
    <row r="200" spans="1:14" s="15" customFormat="1" ht="15.75" customHeight="1">
      <c r="A200" s="53"/>
      <c r="B200" s="9" t="s">
        <v>51</v>
      </c>
      <c r="C200" s="5" t="s">
        <v>52</v>
      </c>
      <c r="D200" s="40">
        <v>1645</v>
      </c>
      <c r="E200" s="40"/>
      <c r="F200" s="40"/>
      <c r="G200" s="40">
        <f t="shared" si="45"/>
        <v>1645</v>
      </c>
      <c r="H200" s="40">
        <f t="shared" si="46"/>
        <v>1645</v>
      </c>
      <c r="I200" s="40"/>
      <c r="J200" s="86">
        <f>H200</f>
        <v>1645</v>
      </c>
      <c r="K200" s="86">
        <v>0</v>
      </c>
      <c r="L200" s="90"/>
      <c r="M200" s="90"/>
      <c r="N200" s="140"/>
    </row>
    <row r="201" spans="1:14" s="15" customFormat="1" ht="15.75" customHeight="1">
      <c r="A201" s="53"/>
      <c r="B201" s="9" t="s">
        <v>351</v>
      </c>
      <c r="C201" s="5" t="s">
        <v>352</v>
      </c>
      <c r="D201" s="40">
        <v>83023</v>
      </c>
      <c r="E201" s="40"/>
      <c r="F201" s="40"/>
      <c r="G201" s="40">
        <f t="shared" si="45"/>
        <v>83023</v>
      </c>
      <c r="H201" s="40">
        <f t="shared" si="46"/>
        <v>83023</v>
      </c>
      <c r="I201" s="40"/>
      <c r="J201" s="86">
        <v>0</v>
      </c>
      <c r="K201" s="86">
        <v>0</v>
      </c>
      <c r="L201" s="90"/>
      <c r="M201" s="90"/>
      <c r="N201" s="140"/>
    </row>
    <row r="202" spans="1:14" s="15" customFormat="1" ht="15.75" customHeight="1">
      <c r="A202" s="53"/>
      <c r="B202" s="9" t="s">
        <v>53</v>
      </c>
      <c r="C202" s="5" t="s">
        <v>54</v>
      </c>
      <c r="D202" s="40">
        <v>149879</v>
      </c>
      <c r="E202" s="40"/>
      <c r="F202" s="40"/>
      <c r="G202" s="40">
        <f t="shared" si="45"/>
        <v>149879</v>
      </c>
      <c r="H202" s="40">
        <f t="shared" si="46"/>
        <v>149879</v>
      </c>
      <c r="I202" s="40"/>
      <c r="J202" s="86">
        <v>0</v>
      </c>
      <c r="K202" s="86">
        <v>0</v>
      </c>
      <c r="L202" s="90"/>
      <c r="M202" s="90"/>
      <c r="N202" s="140"/>
    </row>
    <row r="203" spans="1:14" s="15" customFormat="1" ht="16.5" customHeight="1">
      <c r="A203" s="53"/>
      <c r="B203" s="9" t="s">
        <v>125</v>
      </c>
      <c r="C203" s="5" t="s">
        <v>126</v>
      </c>
      <c r="D203" s="40">
        <v>12617</v>
      </c>
      <c r="E203" s="40"/>
      <c r="F203" s="40"/>
      <c r="G203" s="40">
        <f t="shared" si="45"/>
        <v>12617</v>
      </c>
      <c r="H203" s="40">
        <f t="shared" si="46"/>
        <v>12617</v>
      </c>
      <c r="I203" s="40"/>
      <c r="J203" s="86">
        <v>0</v>
      </c>
      <c r="K203" s="86">
        <v>0</v>
      </c>
      <c r="L203" s="90"/>
      <c r="M203" s="90"/>
      <c r="N203" s="140"/>
    </row>
    <row r="204" spans="1:14" s="15" customFormat="1" ht="15.75" customHeight="1">
      <c r="A204" s="53"/>
      <c r="B204" s="9" t="s">
        <v>55</v>
      </c>
      <c r="C204" s="5" t="s">
        <v>127</v>
      </c>
      <c r="D204" s="40">
        <v>29135</v>
      </c>
      <c r="E204" s="40"/>
      <c r="F204" s="40"/>
      <c r="G204" s="40">
        <f t="shared" si="45"/>
        <v>29135</v>
      </c>
      <c r="H204" s="40">
        <f t="shared" si="46"/>
        <v>29135</v>
      </c>
      <c r="I204" s="40"/>
      <c r="J204" s="86">
        <v>0</v>
      </c>
      <c r="K204" s="86">
        <v>0</v>
      </c>
      <c r="L204" s="90"/>
      <c r="M204" s="90"/>
      <c r="N204" s="140"/>
    </row>
    <row r="205" spans="1:14" s="15" customFormat="1" ht="17.25" customHeight="1">
      <c r="A205" s="53"/>
      <c r="B205" s="9" t="s">
        <v>57</v>
      </c>
      <c r="C205" s="5" t="s">
        <v>128</v>
      </c>
      <c r="D205" s="40">
        <v>30578</v>
      </c>
      <c r="E205" s="40"/>
      <c r="F205" s="40"/>
      <c r="G205" s="40">
        <f t="shared" si="45"/>
        <v>30578</v>
      </c>
      <c r="H205" s="40">
        <f t="shared" si="46"/>
        <v>30578</v>
      </c>
      <c r="I205" s="40"/>
      <c r="J205" s="86">
        <v>0</v>
      </c>
      <c r="K205" s="86">
        <v>0</v>
      </c>
      <c r="L205" s="90"/>
      <c r="M205" s="90"/>
      <c r="N205" s="140"/>
    </row>
    <row r="206" spans="1:14" s="15" customFormat="1" ht="17.25" customHeight="1">
      <c r="A206" s="53"/>
      <c r="B206" s="9" t="s">
        <v>114</v>
      </c>
      <c r="C206" s="5" t="s">
        <v>115</v>
      </c>
      <c r="D206" s="40">
        <v>14031</v>
      </c>
      <c r="E206" s="40"/>
      <c r="F206" s="40"/>
      <c r="G206" s="40">
        <f t="shared" si="45"/>
        <v>14031</v>
      </c>
      <c r="H206" s="40">
        <f t="shared" si="46"/>
        <v>14031</v>
      </c>
      <c r="I206" s="40"/>
      <c r="J206" s="86">
        <v>0</v>
      </c>
      <c r="K206" s="86">
        <v>0</v>
      </c>
      <c r="L206" s="90"/>
      <c r="M206" s="90"/>
      <c r="N206" s="140"/>
    </row>
    <row r="207" spans="1:14" s="15" customFormat="1" ht="17.25" customHeight="1">
      <c r="A207" s="53"/>
      <c r="B207" s="9" t="s">
        <v>58</v>
      </c>
      <c r="C207" s="5" t="s">
        <v>129</v>
      </c>
      <c r="D207" s="40">
        <v>41638</v>
      </c>
      <c r="E207" s="40"/>
      <c r="F207" s="40"/>
      <c r="G207" s="40">
        <f t="shared" si="45"/>
        <v>41638</v>
      </c>
      <c r="H207" s="40">
        <f t="shared" si="46"/>
        <v>41638</v>
      </c>
      <c r="I207" s="40"/>
      <c r="J207" s="86">
        <v>0</v>
      </c>
      <c r="K207" s="86">
        <v>0</v>
      </c>
      <c r="L207" s="90"/>
      <c r="M207" s="90"/>
      <c r="N207" s="140"/>
    </row>
    <row r="208" spans="1:14" s="15" customFormat="1" ht="17.25" customHeight="1">
      <c r="A208" s="53"/>
      <c r="B208" s="9" t="s">
        <v>428</v>
      </c>
      <c r="C208" s="6" t="s">
        <v>429</v>
      </c>
      <c r="D208" s="40">
        <v>1363</v>
      </c>
      <c r="E208" s="40"/>
      <c r="F208" s="40"/>
      <c r="G208" s="40">
        <f t="shared" si="45"/>
        <v>1363</v>
      </c>
      <c r="H208" s="40">
        <f t="shared" si="46"/>
        <v>1363</v>
      </c>
      <c r="I208" s="40"/>
      <c r="J208" s="86"/>
      <c r="K208" s="86"/>
      <c r="L208" s="90"/>
      <c r="M208" s="90"/>
      <c r="N208" s="140"/>
    </row>
    <row r="209" spans="1:14" s="15" customFormat="1" ht="17.25" customHeight="1">
      <c r="A209" s="53"/>
      <c r="B209" s="9" t="s">
        <v>238</v>
      </c>
      <c r="C209" s="5" t="s">
        <v>240</v>
      </c>
      <c r="D209" s="40">
        <v>4657</v>
      </c>
      <c r="E209" s="40"/>
      <c r="F209" s="40"/>
      <c r="G209" s="40">
        <f t="shared" si="45"/>
        <v>4657</v>
      </c>
      <c r="H209" s="40">
        <f t="shared" si="46"/>
        <v>4657</v>
      </c>
      <c r="I209" s="40"/>
      <c r="J209" s="86"/>
      <c r="K209" s="86"/>
      <c r="L209" s="90"/>
      <c r="M209" s="90"/>
      <c r="N209" s="140"/>
    </row>
    <row r="210" spans="1:14" s="15" customFormat="1" ht="17.25" customHeight="1">
      <c r="A210" s="53"/>
      <c r="B210" s="9" t="s">
        <v>230</v>
      </c>
      <c r="C210" s="5" t="s">
        <v>234</v>
      </c>
      <c r="D210" s="40">
        <v>3991</v>
      </c>
      <c r="E210" s="40"/>
      <c r="F210" s="40"/>
      <c r="G210" s="40">
        <f t="shared" si="45"/>
        <v>3991</v>
      </c>
      <c r="H210" s="40">
        <f t="shared" si="46"/>
        <v>3991</v>
      </c>
      <c r="I210" s="40"/>
      <c r="J210" s="86"/>
      <c r="K210" s="86"/>
      <c r="L210" s="90"/>
      <c r="M210" s="90"/>
      <c r="N210" s="140"/>
    </row>
    <row r="211" spans="1:14" s="15" customFormat="1" ht="14.25" customHeight="1">
      <c r="A211" s="53"/>
      <c r="B211" s="9" t="s">
        <v>60</v>
      </c>
      <c r="C211" s="5" t="s">
        <v>61</v>
      </c>
      <c r="D211" s="40">
        <v>5223</v>
      </c>
      <c r="E211" s="40"/>
      <c r="F211" s="40"/>
      <c r="G211" s="40">
        <f t="shared" si="45"/>
        <v>5223</v>
      </c>
      <c r="H211" s="40">
        <f t="shared" si="46"/>
        <v>5223</v>
      </c>
      <c r="I211" s="40"/>
      <c r="J211" s="86">
        <v>0</v>
      </c>
      <c r="K211" s="86">
        <v>0</v>
      </c>
      <c r="L211" s="90"/>
      <c r="M211" s="90"/>
      <c r="N211" s="140"/>
    </row>
    <row r="212" spans="1:14" s="15" customFormat="1" ht="15.75" customHeight="1">
      <c r="A212" s="53"/>
      <c r="B212" s="9" t="s">
        <v>62</v>
      </c>
      <c r="C212" s="5" t="s">
        <v>63</v>
      </c>
      <c r="D212" s="40">
        <v>2515</v>
      </c>
      <c r="E212" s="40"/>
      <c r="F212" s="40"/>
      <c r="G212" s="40">
        <f t="shared" si="45"/>
        <v>2515</v>
      </c>
      <c r="H212" s="40">
        <f t="shared" si="46"/>
        <v>2515</v>
      </c>
      <c r="I212" s="40"/>
      <c r="J212" s="86">
        <v>0</v>
      </c>
      <c r="K212" s="86">
        <v>0</v>
      </c>
      <c r="L212" s="90"/>
      <c r="M212" s="90"/>
      <c r="N212" s="140"/>
    </row>
    <row r="213" spans="1:14" s="15" customFormat="1" ht="18" customHeight="1">
      <c r="A213" s="53"/>
      <c r="B213" s="9" t="s">
        <v>64</v>
      </c>
      <c r="C213" s="5" t="s">
        <v>65</v>
      </c>
      <c r="D213" s="40">
        <v>2000</v>
      </c>
      <c r="E213" s="40"/>
      <c r="F213" s="40"/>
      <c r="G213" s="40">
        <f t="shared" si="45"/>
        <v>2000</v>
      </c>
      <c r="H213" s="40">
        <f t="shared" si="46"/>
        <v>2000</v>
      </c>
      <c r="I213" s="40"/>
      <c r="J213" s="86">
        <v>0</v>
      </c>
      <c r="K213" s="86">
        <v>0</v>
      </c>
      <c r="L213" s="90"/>
      <c r="M213" s="90"/>
      <c r="N213" s="140"/>
    </row>
    <row r="214" spans="1:14" s="15" customFormat="1" ht="20.25" customHeight="1">
      <c r="A214" s="53"/>
      <c r="B214" s="9" t="s">
        <v>113</v>
      </c>
      <c r="C214" s="5" t="s">
        <v>246</v>
      </c>
      <c r="D214" s="40">
        <v>13396</v>
      </c>
      <c r="E214" s="40"/>
      <c r="F214" s="40"/>
      <c r="G214" s="40">
        <f t="shared" si="45"/>
        <v>13396</v>
      </c>
      <c r="H214" s="40">
        <f t="shared" si="46"/>
        <v>13396</v>
      </c>
      <c r="I214" s="40"/>
      <c r="J214" s="86">
        <v>0</v>
      </c>
      <c r="K214" s="86">
        <v>0</v>
      </c>
      <c r="L214" s="90"/>
      <c r="M214" s="90"/>
      <c r="N214" s="140"/>
    </row>
    <row r="215" spans="1:14" s="15" customFormat="1" ht="18.75" customHeight="1">
      <c r="A215" s="53"/>
      <c r="B215" s="9" t="s">
        <v>132</v>
      </c>
      <c r="C215" s="5" t="s">
        <v>247</v>
      </c>
      <c r="D215" s="40">
        <v>160</v>
      </c>
      <c r="E215" s="40"/>
      <c r="F215" s="40"/>
      <c r="G215" s="40">
        <f t="shared" si="45"/>
        <v>160</v>
      </c>
      <c r="H215" s="40">
        <f t="shared" si="46"/>
        <v>160</v>
      </c>
      <c r="I215" s="40"/>
      <c r="J215" s="86">
        <v>0</v>
      </c>
      <c r="K215" s="86">
        <v>0</v>
      </c>
      <c r="L215" s="90"/>
      <c r="M215" s="90"/>
      <c r="N215" s="140"/>
    </row>
    <row r="216" spans="1:14" s="15" customFormat="1" ht="18.75" customHeight="1">
      <c r="A216" s="53"/>
      <c r="B216" s="9" t="s">
        <v>232</v>
      </c>
      <c r="C216" s="5" t="s">
        <v>236</v>
      </c>
      <c r="D216" s="40">
        <v>5559</v>
      </c>
      <c r="E216" s="40"/>
      <c r="F216" s="40"/>
      <c r="G216" s="40">
        <f t="shared" si="45"/>
        <v>5559</v>
      </c>
      <c r="H216" s="40">
        <f t="shared" si="46"/>
        <v>5559</v>
      </c>
      <c r="I216" s="40"/>
      <c r="J216" s="86"/>
      <c r="K216" s="86"/>
      <c r="L216" s="90"/>
      <c r="M216" s="90"/>
      <c r="N216" s="140"/>
    </row>
    <row r="217" spans="1:14" s="15" customFormat="1" ht="18.75" customHeight="1">
      <c r="A217" s="53"/>
      <c r="B217" s="9" t="s">
        <v>233</v>
      </c>
      <c r="C217" s="5" t="s">
        <v>237</v>
      </c>
      <c r="D217" s="40">
        <v>144</v>
      </c>
      <c r="E217" s="40"/>
      <c r="F217" s="40"/>
      <c r="G217" s="40">
        <f t="shared" si="45"/>
        <v>144</v>
      </c>
      <c r="H217" s="40">
        <f t="shared" si="46"/>
        <v>144</v>
      </c>
      <c r="I217" s="40"/>
      <c r="J217" s="86"/>
      <c r="K217" s="86"/>
      <c r="L217" s="90"/>
      <c r="M217" s="90"/>
      <c r="N217" s="140"/>
    </row>
    <row r="218" spans="1:14" s="15" customFormat="1" ht="22.5" customHeight="1">
      <c r="A218" s="53"/>
      <c r="B218" s="9" t="s">
        <v>82</v>
      </c>
      <c r="C218" s="5" t="s">
        <v>464</v>
      </c>
      <c r="D218" s="40">
        <v>619530</v>
      </c>
      <c r="E218" s="40"/>
      <c r="F218" s="40"/>
      <c r="G218" s="40">
        <f t="shared" si="45"/>
        <v>619530</v>
      </c>
      <c r="H218" s="40"/>
      <c r="I218" s="40"/>
      <c r="J218" s="86">
        <v>0</v>
      </c>
      <c r="K218" s="86">
        <v>0</v>
      </c>
      <c r="L218" s="90"/>
      <c r="M218" s="90"/>
      <c r="N218" s="140">
        <f>G218</f>
        <v>619530</v>
      </c>
    </row>
    <row r="219" spans="1:14" s="15" customFormat="1" ht="22.5" customHeight="1">
      <c r="A219" s="243" t="s">
        <v>591</v>
      </c>
      <c r="B219" s="221"/>
      <c r="C219" s="222" t="s">
        <v>590</v>
      </c>
      <c r="D219" s="139">
        <f aca="true" t="shared" si="47" ref="D219:N219">SUM(D220:D222)</f>
        <v>1000</v>
      </c>
      <c r="E219" s="139">
        <f t="shared" si="47"/>
        <v>0</v>
      </c>
      <c r="F219" s="139">
        <f t="shared" si="47"/>
        <v>0</v>
      </c>
      <c r="G219" s="139">
        <f t="shared" si="47"/>
        <v>1000</v>
      </c>
      <c r="H219" s="139">
        <f t="shared" si="47"/>
        <v>1000</v>
      </c>
      <c r="I219" s="139">
        <f t="shared" si="47"/>
        <v>0</v>
      </c>
      <c r="J219" s="139">
        <f t="shared" si="47"/>
        <v>0</v>
      </c>
      <c r="K219" s="139">
        <f t="shared" si="47"/>
        <v>0</v>
      </c>
      <c r="L219" s="139">
        <f t="shared" si="47"/>
        <v>0</v>
      </c>
      <c r="M219" s="139">
        <f t="shared" si="47"/>
        <v>0</v>
      </c>
      <c r="N219" s="184">
        <f t="shared" si="47"/>
        <v>0</v>
      </c>
    </row>
    <row r="220" spans="1:14" s="15" customFormat="1" ht="19.5" customHeight="1">
      <c r="A220" s="244"/>
      <c r="B220" s="9" t="s">
        <v>53</v>
      </c>
      <c r="C220" s="5" t="s">
        <v>54</v>
      </c>
      <c r="D220" s="40">
        <v>930</v>
      </c>
      <c r="E220" s="40"/>
      <c r="F220" s="40"/>
      <c r="G220" s="40">
        <f>D220+E220-F220</f>
        <v>930</v>
      </c>
      <c r="H220" s="40">
        <f>G220</f>
        <v>930</v>
      </c>
      <c r="I220" s="40"/>
      <c r="J220" s="86"/>
      <c r="K220" s="86"/>
      <c r="L220" s="90"/>
      <c r="M220" s="90"/>
      <c r="N220" s="140"/>
    </row>
    <row r="221" spans="1:14" s="15" customFormat="1" ht="19.5" customHeight="1">
      <c r="A221" s="244"/>
      <c r="B221" s="9" t="s">
        <v>232</v>
      </c>
      <c r="C221" s="5" t="s">
        <v>236</v>
      </c>
      <c r="D221" s="40">
        <v>13</v>
      </c>
      <c r="E221" s="40"/>
      <c r="F221" s="40"/>
      <c r="G221" s="40">
        <f>D221+E221-F221</f>
        <v>13</v>
      </c>
      <c r="H221" s="40">
        <f>G221</f>
        <v>13</v>
      </c>
      <c r="I221" s="40"/>
      <c r="J221" s="86"/>
      <c r="K221" s="86"/>
      <c r="L221" s="90"/>
      <c r="M221" s="90"/>
      <c r="N221" s="140"/>
    </row>
    <row r="222" spans="1:14" s="15" customFormat="1" ht="18.75" customHeight="1">
      <c r="A222" s="244"/>
      <c r="B222" s="9" t="s">
        <v>233</v>
      </c>
      <c r="C222" s="5" t="s">
        <v>237</v>
      </c>
      <c r="D222" s="40">
        <v>57</v>
      </c>
      <c r="E222" s="40"/>
      <c r="F222" s="40"/>
      <c r="G222" s="40">
        <f>D222+E222-F222</f>
        <v>57</v>
      </c>
      <c r="H222" s="40">
        <f>G222</f>
        <v>57</v>
      </c>
      <c r="I222" s="40"/>
      <c r="J222" s="86"/>
      <c r="K222" s="86"/>
      <c r="L222" s="90"/>
      <c r="M222" s="90"/>
      <c r="N222" s="140"/>
    </row>
    <row r="223" spans="1:14" s="15" customFormat="1" ht="19.5" customHeight="1">
      <c r="A223" s="243" t="s">
        <v>42</v>
      </c>
      <c r="B223" s="221"/>
      <c r="C223" s="222" t="s">
        <v>43</v>
      </c>
      <c r="D223" s="139">
        <f>SUM(D224:D234)</f>
        <v>56851</v>
      </c>
      <c r="E223" s="139">
        <f>SUM(E224:E234)</f>
        <v>0</v>
      </c>
      <c r="F223" s="139">
        <f>SUM(F224:F234)</f>
        <v>0</v>
      </c>
      <c r="G223" s="139">
        <f>SUM(G224:G234)</f>
        <v>56851</v>
      </c>
      <c r="H223" s="139">
        <f>SUM(H224:H234)</f>
        <v>56851</v>
      </c>
      <c r="I223" s="139">
        <f aca="true" t="shared" si="48" ref="I223:N223">SUM(I224:I234)</f>
        <v>38960</v>
      </c>
      <c r="J223" s="139">
        <f t="shared" si="48"/>
        <v>6145</v>
      </c>
      <c r="K223" s="139">
        <f t="shared" si="48"/>
        <v>0</v>
      </c>
      <c r="L223" s="139">
        <f t="shared" si="48"/>
        <v>0</v>
      </c>
      <c r="M223" s="139">
        <f t="shared" si="48"/>
        <v>0</v>
      </c>
      <c r="N223" s="184">
        <f t="shared" si="48"/>
        <v>0</v>
      </c>
    </row>
    <row r="224" spans="1:14" s="15" customFormat="1" ht="15" customHeight="1">
      <c r="A224" s="53"/>
      <c r="B224" s="9" t="s">
        <v>45</v>
      </c>
      <c r="C224" s="5" t="s">
        <v>465</v>
      </c>
      <c r="D224" s="40">
        <v>36500</v>
      </c>
      <c r="E224" s="40"/>
      <c r="F224" s="40"/>
      <c r="G224" s="40">
        <f>D224+E224-F224</f>
        <v>36500</v>
      </c>
      <c r="H224" s="40">
        <f>G224</f>
        <v>36500</v>
      </c>
      <c r="I224" s="40">
        <f>H224</f>
        <v>36500</v>
      </c>
      <c r="J224" s="86"/>
      <c r="K224" s="86"/>
      <c r="L224" s="90"/>
      <c r="M224" s="90"/>
      <c r="N224" s="140"/>
    </row>
    <row r="225" spans="1:14" s="15" customFormat="1" ht="15" customHeight="1">
      <c r="A225" s="53"/>
      <c r="B225" s="9" t="s">
        <v>49</v>
      </c>
      <c r="C225" s="5" t="s">
        <v>50</v>
      </c>
      <c r="D225" s="40">
        <v>2460</v>
      </c>
      <c r="E225" s="40"/>
      <c r="F225" s="40"/>
      <c r="G225" s="40">
        <f aca="true" t="shared" si="49" ref="G225:G234">D225+E225-F225</f>
        <v>2460</v>
      </c>
      <c r="H225" s="40">
        <f aca="true" t="shared" si="50" ref="H225:H234">G225</f>
        <v>2460</v>
      </c>
      <c r="I225" s="40">
        <f>H225</f>
        <v>2460</v>
      </c>
      <c r="J225" s="86"/>
      <c r="K225" s="86"/>
      <c r="L225" s="90"/>
      <c r="M225" s="90"/>
      <c r="N225" s="140"/>
    </row>
    <row r="226" spans="1:14" s="15" customFormat="1" ht="15" customHeight="1">
      <c r="A226" s="53"/>
      <c r="B226" s="9" t="s">
        <v>75</v>
      </c>
      <c r="C226" s="5" t="s">
        <v>108</v>
      </c>
      <c r="D226" s="40">
        <v>5285</v>
      </c>
      <c r="E226" s="40"/>
      <c r="F226" s="40"/>
      <c r="G226" s="40">
        <f t="shared" si="49"/>
        <v>5285</v>
      </c>
      <c r="H226" s="40">
        <f t="shared" si="50"/>
        <v>5285</v>
      </c>
      <c r="I226" s="40"/>
      <c r="J226" s="86">
        <f>H226</f>
        <v>5285</v>
      </c>
      <c r="K226" s="86"/>
      <c r="L226" s="90"/>
      <c r="M226" s="90"/>
      <c r="N226" s="140"/>
    </row>
    <row r="227" spans="1:14" s="15" customFormat="1" ht="15" customHeight="1">
      <c r="A227" s="53"/>
      <c r="B227" s="9" t="s">
        <v>51</v>
      </c>
      <c r="C227" s="5" t="s">
        <v>52</v>
      </c>
      <c r="D227" s="40">
        <v>860</v>
      </c>
      <c r="E227" s="40"/>
      <c r="F227" s="40"/>
      <c r="G227" s="40">
        <f t="shared" si="49"/>
        <v>860</v>
      </c>
      <c r="H227" s="40">
        <f t="shared" si="50"/>
        <v>860</v>
      </c>
      <c r="I227" s="40"/>
      <c r="J227" s="86">
        <f>H227</f>
        <v>860</v>
      </c>
      <c r="K227" s="86"/>
      <c r="L227" s="90"/>
      <c r="M227" s="90"/>
      <c r="N227" s="140"/>
    </row>
    <row r="228" spans="1:14" s="15" customFormat="1" ht="15" customHeight="1">
      <c r="A228" s="53"/>
      <c r="B228" s="9" t="s">
        <v>53</v>
      </c>
      <c r="C228" s="5" t="s">
        <v>54</v>
      </c>
      <c r="D228" s="40">
        <v>3146</v>
      </c>
      <c r="E228" s="40"/>
      <c r="F228" s="40"/>
      <c r="G228" s="40">
        <f t="shared" si="49"/>
        <v>3146</v>
      </c>
      <c r="H228" s="40">
        <f t="shared" si="50"/>
        <v>3146</v>
      </c>
      <c r="I228" s="40"/>
      <c r="J228" s="86"/>
      <c r="K228" s="86"/>
      <c r="L228" s="90"/>
      <c r="M228" s="90"/>
      <c r="N228" s="140"/>
    </row>
    <row r="229" spans="1:14" s="15" customFormat="1" ht="15" customHeight="1">
      <c r="A229" s="53"/>
      <c r="B229" s="9" t="s">
        <v>58</v>
      </c>
      <c r="C229" s="5" t="s">
        <v>129</v>
      </c>
      <c r="D229" s="40">
        <v>2800</v>
      </c>
      <c r="E229" s="40"/>
      <c r="F229" s="40"/>
      <c r="G229" s="40">
        <f t="shared" si="49"/>
        <v>2800</v>
      </c>
      <c r="H229" s="40">
        <f t="shared" si="50"/>
        <v>2800</v>
      </c>
      <c r="I229" s="40"/>
      <c r="J229" s="86"/>
      <c r="K229" s="86"/>
      <c r="L229" s="90"/>
      <c r="M229" s="90"/>
      <c r="N229" s="140"/>
    </row>
    <row r="230" spans="1:14" s="15" customFormat="1" ht="15" customHeight="1">
      <c r="A230" s="53"/>
      <c r="B230" s="9" t="s">
        <v>60</v>
      </c>
      <c r="C230" s="5" t="s">
        <v>61</v>
      </c>
      <c r="D230" s="40">
        <v>774</v>
      </c>
      <c r="E230" s="40"/>
      <c r="F230" s="40"/>
      <c r="G230" s="40">
        <f t="shared" si="49"/>
        <v>774</v>
      </c>
      <c r="H230" s="40">
        <f t="shared" si="50"/>
        <v>774</v>
      </c>
      <c r="I230" s="40"/>
      <c r="J230" s="86"/>
      <c r="K230" s="86"/>
      <c r="L230" s="90"/>
      <c r="M230" s="90"/>
      <c r="N230" s="140"/>
    </row>
    <row r="231" spans="1:14" s="15" customFormat="1" ht="15" customHeight="1">
      <c r="A231" s="53"/>
      <c r="B231" s="9" t="s">
        <v>64</v>
      </c>
      <c r="C231" s="5" t="s">
        <v>65</v>
      </c>
      <c r="D231" s="40">
        <v>1000</v>
      </c>
      <c r="E231" s="40"/>
      <c r="F231" s="40"/>
      <c r="G231" s="40">
        <f t="shared" si="49"/>
        <v>1000</v>
      </c>
      <c r="H231" s="40">
        <f t="shared" si="50"/>
        <v>1000</v>
      </c>
      <c r="I231" s="40"/>
      <c r="J231" s="86"/>
      <c r="K231" s="86"/>
      <c r="L231" s="90"/>
      <c r="M231" s="90"/>
      <c r="N231" s="140"/>
    </row>
    <row r="232" spans="1:14" s="15" customFormat="1" ht="14.25" customHeight="1">
      <c r="A232" s="53"/>
      <c r="B232" s="9" t="s">
        <v>231</v>
      </c>
      <c r="C232" s="5" t="s">
        <v>235</v>
      </c>
      <c r="D232" s="40">
        <v>2226</v>
      </c>
      <c r="E232" s="40"/>
      <c r="F232" s="40"/>
      <c r="G232" s="40">
        <f t="shared" si="49"/>
        <v>2226</v>
      </c>
      <c r="H232" s="40">
        <f t="shared" si="50"/>
        <v>2226</v>
      </c>
      <c r="I232" s="40"/>
      <c r="J232" s="86"/>
      <c r="K232" s="86"/>
      <c r="L232" s="90"/>
      <c r="M232" s="90"/>
      <c r="N232" s="140"/>
    </row>
    <row r="233" spans="1:14" s="15" customFormat="1" ht="14.25" customHeight="1">
      <c r="A233" s="53"/>
      <c r="B233" s="9" t="s">
        <v>232</v>
      </c>
      <c r="C233" s="5" t="s">
        <v>236</v>
      </c>
      <c r="D233" s="40">
        <v>500</v>
      </c>
      <c r="E233" s="40"/>
      <c r="F233" s="40"/>
      <c r="G233" s="40">
        <f t="shared" si="49"/>
        <v>500</v>
      </c>
      <c r="H233" s="40">
        <f t="shared" si="50"/>
        <v>500</v>
      </c>
      <c r="I233" s="40"/>
      <c r="J233" s="86"/>
      <c r="K233" s="86"/>
      <c r="L233" s="90"/>
      <c r="M233" s="90"/>
      <c r="N233" s="140"/>
    </row>
    <row r="234" spans="1:14" s="15" customFormat="1" ht="14.25" customHeight="1">
      <c r="A234" s="53"/>
      <c r="B234" s="9" t="s">
        <v>233</v>
      </c>
      <c r="C234" s="5" t="s">
        <v>237</v>
      </c>
      <c r="D234" s="40">
        <v>1300</v>
      </c>
      <c r="E234" s="40"/>
      <c r="F234" s="40"/>
      <c r="G234" s="40">
        <f t="shared" si="49"/>
        <v>1300</v>
      </c>
      <c r="H234" s="40">
        <f t="shared" si="50"/>
        <v>1300</v>
      </c>
      <c r="I234" s="40"/>
      <c r="J234" s="86"/>
      <c r="K234" s="86"/>
      <c r="L234" s="90"/>
      <c r="M234" s="90"/>
      <c r="N234" s="140"/>
    </row>
    <row r="235" spans="1:14" s="15" customFormat="1" ht="19.5" customHeight="1">
      <c r="A235" s="49" t="s">
        <v>143</v>
      </c>
      <c r="B235" s="58"/>
      <c r="C235" s="19" t="s">
        <v>386</v>
      </c>
      <c r="D235" s="88">
        <f>D236</f>
        <v>633045</v>
      </c>
      <c r="E235" s="88">
        <f aca="true" t="shared" si="51" ref="E235:N235">E236</f>
        <v>0</v>
      </c>
      <c r="F235" s="88">
        <f t="shared" si="51"/>
        <v>0</v>
      </c>
      <c r="G235" s="88">
        <f t="shared" si="51"/>
        <v>633045</v>
      </c>
      <c r="H235" s="88">
        <f t="shared" si="51"/>
        <v>633045</v>
      </c>
      <c r="I235" s="88">
        <f t="shared" si="51"/>
        <v>0</v>
      </c>
      <c r="J235" s="88">
        <f t="shared" si="51"/>
        <v>0</v>
      </c>
      <c r="K235" s="88">
        <f t="shared" si="51"/>
        <v>0</v>
      </c>
      <c r="L235" s="88">
        <f t="shared" si="51"/>
        <v>633045</v>
      </c>
      <c r="M235" s="88">
        <f t="shared" si="51"/>
        <v>0</v>
      </c>
      <c r="N235" s="89">
        <f t="shared" si="51"/>
        <v>0</v>
      </c>
    </row>
    <row r="236" spans="1:14" s="15" customFormat="1" ht="27" customHeight="1">
      <c r="A236" s="51" t="s">
        <v>144</v>
      </c>
      <c r="B236" s="47"/>
      <c r="C236" s="34" t="s">
        <v>145</v>
      </c>
      <c r="D236" s="84">
        <f>D237+D238</f>
        <v>633045</v>
      </c>
      <c r="E236" s="84">
        <f>E237+E238</f>
        <v>0</v>
      </c>
      <c r="F236" s="84">
        <f>F237+F238</f>
        <v>0</v>
      </c>
      <c r="G236" s="84">
        <f>G237+G238</f>
        <v>633045</v>
      </c>
      <c r="H236" s="84">
        <f aca="true" t="shared" si="52" ref="H236:N236">H237+H238</f>
        <v>633045</v>
      </c>
      <c r="I236" s="84">
        <f t="shared" si="52"/>
        <v>0</v>
      </c>
      <c r="J236" s="84">
        <f t="shared" si="52"/>
        <v>0</v>
      </c>
      <c r="K236" s="84">
        <f t="shared" si="52"/>
        <v>0</v>
      </c>
      <c r="L236" s="84">
        <f t="shared" si="52"/>
        <v>633045</v>
      </c>
      <c r="M236" s="84">
        <f t="shared" si="52"/>
        <v>0</v>
      </c>
      <c r="N236" s="85">
        <f t="shared" si="52"/>
        <v>0</v>
      </c>
    </row>
    <row r="237" spans="1:14" s="15" customFormat="1" ht="20.25" customHeight="1">
      <c r="A237" s="59"/>
      <c r="B237" s="56" t="s">
        <v>17</v>
      </c>
      <c r="C237" s="5" t="s">
        <v>18</v>
      </c>
      <c r="D237" s="90">
        <v>12800</v>
      </c>
      <c r="E237" s="90"/>
      <c r="F237" s="90"/>
      <c r="G237" s="90">
        <f>D237+E237-F237</f>
        <v>12800</v>
      </c>
      <c r="H237" s="90">
        <f>G237</f>
        <v>12800</v>
      </c>
      <c r="I237" s="90"/>
      <c r="J237" s="90"/>
      <c r="K237" s="90"/>
      <c r="L237" s="90">
        <f>H237</f>
        <v>12800</v>
      </c>
      <c r="M237" s="90"/>
      <c r="N237" s="140"/>
    </row>
    <row r="238" spans="1:14" s="15" customFormat="1" ht="17.25" customHeight="1">
      <c r="A238" s="53"/>
      <c r="B238" s="9" t="s">
        <v>146</v>
      </c>
      <c r="C238" s="5" t="s">
        <v>226</v>
      </c>
      <c r="D238" s="40">
        <v>620245</v>
      </c>
      <c r="E238" s="40"/>
      <c r="F238" s="40"/>
      <c r="G238" s="90">
        <f>D238+E238-F238</f>
        <v>620245</v>
      </c>
      <c r="H238" s="90">
        <f>G238</f>
        <v>620245</v>
      </c>
      <c r="I238" s="40">
        <v>0</v>
      </c>
      <c r="J238" s="86"/>
      <c r="K238" s="87">
        <v>0</v>
      </c>
      <c r="L238" s="90">
        <f>H238</f>
        <v>620245</v>
      </c>
      <c r="M238" s="90"/>
      <c r="N238" s="140"/>
    </row>
    <row r="239" spans="1:14" s="15" customFormat="1" ht="20.25" customHeight="1">
      <c r="A239" s="49" t="s">
        <v>147</v>
      </c>
      <c r="B239" s="58"/>
      <c r="C239" s="19" t="s">
        <v>148</v>
      </c>
      <c r="D239" s="88">
        <f>D240</f>
        <v>0</v>
      </c>
      <c r="E239" s="88">
        <f>E240</f>
        <v>0</v>
      </c>
      <c r="F239" s="88">
        <f>F240</f>
        <v>0</v>
      </c>
      <c r="G239" s="88">
        <f>G240</f>
        <v>0</v>
      </c>
      <c r="H239" s="88">
        <f aca="true" t="shared" si="53" ref="H239:N239">H240</f>
        <v>0</v>
      </c>
      <c r="I239" s="88">
        <f t="shared" si="53"/>
        <v>0</v>
      </c>
      <c r="J239" s="88">
        <f t="shared" si="53"/>
        <v>0</v>
      </c>
      <c r="K239" s="88">
        <f t="shared" si="53"/>
        <v>0</v>
      </c>
      <c r="L239" s="88">
        <f t="shared" si="53"/>
        <v>0</v>
      </c>
      <c r="M239" s="88">
        <f t="shared" si="53"/>
        <v>0</v>
      </c>
      <c r="N239" s="89">
        <f t="shared" si="53"/>
        <v>0</v>
      </c>
    </row>
    <row r="240" spans="1:14" s="15" customFormat="1" ht="20.25" customHeight="1">
      <c r="A240" s="51" t="s">
        <v>149</v>
      </c>
      <c r="B240" s="47"/>
      <c r="C240" s="34" t="s">
        <v>150</v>
      </c>
      <c r="D240" s="84">
        <f>D241+D242</f>
        <v>0</v>
      </c>
      <c r="E240" s="84">
        <f>E241+E242</f>
        <v>0</v>
      </c>
      <c r="F240" s="84">
        <f>F241+F242</f>
        <v>0</v>
      </c>
      <c r="G240" s="84">
        <f>G241+G242</f>
        <v>0</v>
      </c>
      <c r="H240" s="84">
        <f aca="true" t="shared" si="54" ref="H240:N240">H241+H242</f>
        <v>0</v>
      </c>
      <c r="I240" s="84">
        <f t="shared" si="54"/>
        <v>0</v>
      </c>
      <c r="J240" s="84">
        <f t="shared" si="54"/>
        <v>0</v>
      </c>
      <c r="K240" s="84">
        <f t="shared" si="54"/>
        <v>0</v>
      </c>
      <c r="L240" s="84">
        <f t="shared" si="54"/>
        <v>0</v>
      </c>
      <c r="M240" s="84">
        <f t="shared" si="54"/>
        <v>0</v>
      </c>
      <c r="N240" s="85">
        <f t="shared" si="54"/>
        <v>0</v>
      </c>
    </row>
    <row r="241" spans="1:14" s="15" customFormat="1" ht="17.25" customHeight="1">
      <c r="A241" s="53"/>
      <c r="B241" s="9" t="s">
        <v>151</v>
      </c>
      <c r="C241" s="5" t="s">
        <v>569</v>
      </c>
      <c r="D241" s="40">
        <v>0</v>
      </c>
      <c r="E241" s="40"/>
      <c r="F241" s="40"/>
      <c r="G241" s="40">
        <f>D241+E241-F241</f>
        <v>0</v>
      </c>
      <c r="H241" s="40">
        <f>G241</f>
        <v>0</v>
      </c>
      <c r="I241" s="40">
        <v>0</v>
      </c>
      <c r="J241" s="86"/>
      <c r="K241" s="87">
        <v>0</v>
      </c>
      <c r="L241" s="90"/>
      <c r="M241" s="90"/>
      <c r="N241" s="140"/>
    </row>
    <row r="242" spans="1:14" s="15" customFormat="1" ht="17.25" customHeight="1">
      <c r="A242" s="53"/>
      <c r="B242" s="9" t="s">
        <v>151</v>
      </c>
      <c r="C242" s="5" t="s">
        <v>152</v>
      </c>
      <c r="D242" s="40">
        <v>0</v>
      </c>
      <c r="E242" s="40"/>
      <c r="F242" s="40"/>
      <c r="G242" s="40">
        <f>D242+E242-F242</f>
        <v>0</v>
      </c>
      <c r="H242" s="40">
        <f>G242</f>
        <v>0</v>
      </c>
      <c r="I242" s="40">
        <v>0</v>
      </c>
      <c r="J242" s="86"/>
      <c r="K242" s="87">
        <v>0</v>
      </c>
      <c r="L242" s="90"/>
      <c r="M242" s="90"/>
      <c r="N242" s="140"/>
    </row>
    <row r="243" spans="1:14" s="15" customFormat="1" ht="19.5" customHeight="1">
      <c r="A243" s="49" t="s">
        <v>153</v>
      </c>
      <c r="B243" s="58"/>
      <c r="C243" s="19" t="s">
        <v>154</v>
      </c>
      <c r="D243" s="88">
        <f aca="true" t="shared" si="55" ref="D243:N243">D244+D262+D264+D278+D301+D311+D337+D351+D363+D377+D408</f>
        <v>15978540</v>
      </c>
      <c r="E243" s="88">
        <f t="shared" si="55"/>
        <v>0</v>
      </c>
      <c r="F243" s="88">
        <f t="shared" si="55"/>
        <v>0</v>
      </c>
      <c r="G243" s="88">
        <f t="shared" si="55"/>
        <v>15978540</v>
      </c>
      <c r="H243" s="88">
        <f t="shared" si="55"/>
        <v>15592665</v>
      </c>
      <c r="I243" s="88">
        <f t="shared" si="55"/>
        <v>8596485</v>
      </c>
      <c r="J243" s="88">
        <f t="shared" si="55"/>
        <v>1448943</v>
      </c>
      <c r="K243" s="88">
        <f t="shared" si="55"/>
        <v>2247041</v>
      </c>
      <c r="L243" s="88">
        <f t="shared" si="55"/>
        <v>0</v>
      </c>
      <c r="M243" s="88">
        <f t="shared" si="55"/>
        <v>0</v>
      </c>
      <c r="N243" s="89">
        <f t="shared" si="55"/>
        <v>385875</v>
      </c>
    </row>
    <row r="244" spans="1:14" s="15" customFormat="1" ht="18.75" customHeight="1">
      <c r="A244" s="51" t="s">
        <v>155</v>
      </c>
      <c r="B244" s="47"/>
      <c r="C244" s="34" t="s">
        <v>156</v>
      </c>
      <c r="D244" s="84">
        <f aca="true" t="shared" si="56" ref="D244:N244">SUM(D245:D261)</f>
        <v>1445107</v>
      </c>
      <c r="E244" s="84">
        <f t="shared" si="56"/>
        <v>0</v>
      </c>
      <c r="F244" s="84">
        <f t="shared" si="56"/>
        <v>0</v>
      </c>
      <c r="G244" s="84">
        <f t="shared" si="56"/>
        <v>1445107</v>
      </c>
      <c r="H244" s="84">
        <f t="shared" si="56"/>
        <v>1445107</v>
      </c>
      <c r="I244" s="84">
        <f t="shared" si="56"/>
        <v>450682</v>
      </c>
      <c r="J244" s="84">
        <f t="shared" si="56"/>
        <v>65594</v>
      </c>
      <c r="K244" s="84">
        <f t="shared" si="56"/>
        <v>737227</v>
      </c>
      <c r="L244" s="84">
        <f t="shared" si="56"/>
        <v>0</v>
      </c>
      <c r="M244" s="84">
        <f t="shared" si="56"/>
        <v>0</v>
      </c>
      <c r="N244" s="85">
        <f t="shared" si="56"/>
        <v>0</v>
      </c>
    </row>
    <row r="245" spans="1:14" s="15" customFormat="1" ht="18.75" customHeight="1">
      <c r="A245" s="102"/>
      <c r="B245" s="98" t="s">
        <v>160</v>
      </c>
      <c r="C245" s="5" t="s">
        <v>19</v>
      </c>
      <c r="D245" s="97">
        <v>737227</v>
      </c>
      <c r="E245" s="97"/>
      <c r="F245" s="97"/>
      <c r="G245" s="97">
        <f>D245+E245-F245</f>
        <v>737227</v>
      </c>
      <c r="H245" s="97">
        <f>G245</f>
        <v>737227</v>
      </c>
      <c r="I245" s="97"/>
      <c r="J245" s="97"/>
      <c r="K245" s="97">
        <f>H245</f>
        <v>737227</v>
      </c>
      <c r="L245" s="97"/>
      <c r="M245" s="97"/>
      <c r="N245" s="108"/>
    </row>
    <row r="246" spans="1:14" s="15" customFormat="1" ht="15.75" customHeight="1">
      <c r="A246" s="54"/>
      <c r="B246" s="9" t="s">
        <v>45</v>
      </c>
      <c r="C246" s="5" t="s">
        <v>46</v>
      </c>
      <c r="D246" s="40">
        <v>418689</v>
      </c>
      <c r="E246" s="40"/>
      <c r="F246" s="40"/>
      <c r="G246" s="97">
        <f aca="true" t="shared" si="57" ref="G246:G261">D246+E246-F246</f>
        <v>418689</v>
      </c>
      <c r="H246" s="97">
        <f aca="true" t="shared" si="58" ref="H246:H261">G246</f>
        <v>418689</v>
      </c>
      <c r="I246" s="40">
        <f>H246</f>
        <v>418689</v>
      </c>
      <c r="J246" s="86"/>
      <c r="K246" s="87"/>
      <c r="L246" s="90"/>
      <c r="M246" s="90"/>
      <c r="N246" s="140"/>
    </row>
    <row r="247" spans="1:14" s="15" customFormat="1" ht="15.75" customHeight="1">
      <c r="A247" s="54"/>
      <c r="B247" s="9" t="s">
        <v>49</v>
      </c>
      <c r="C247" s="5" t="s">
        <v>50</v>
      </c>
      <c r="D247" s="40">
        <v>30793</v>
      </c>
      <c r="E247" s="40"/>
      <c r="F247" s="40"/>
      <c r="G247" s="97">
        <f t="shared" si="57"/>
        <v>30793</v>
      </c>
      <c r="H247" s="97">
        <f t="shared" si="58"/>
        <v>30793</v>
      </c>
      <c r="I247" s="40">
        <f>H247</f>
        <v>30793</v>
      </c>
      <c r="J247" s="86"/>
      <c r="K247" s="87"/>
      <c r="L247" s="90"/>
      <c r="M247" s="90"/>
      <c r="N247" s="140"/>
    </row>
    <row r="248" spans="1:14" s="15" customFormat="1" ht="15" customHeight="1">
      <c r="A248" s="54"/>
      <c r="B248" s="57" t="s">
        <v>94</v>
      </c>
      <c r="C248" s="5" t="s">
        <v>76</v>
      </c>
      <c r="D248" s="40">
        <v>55391</v>
      </c>
      <c r="E248" s="40"/>
      <c r="F248" s="40"/>
      <c r="G248" s="97">
        <f t="shared" si="57"/>
        <v>55391</v>
      </c>
      <c r="H248" s="97">
        <f t="shared" si="58"/>
        <v>55391</v>
      </c>
      <c r="I248" s="40"/>
      <c r="J248" s="86">
        <f>H248</f>
        <v>55391</v>
      </c>
      <c r="K248" s="87"/>
      <c r="L248" s="90"/>
      <c r="M248" s="90"/>
      <c r="N248" s="140"/>
    </row>
    <row r="249" spans="1:14" s="15" customFormat="1" ht="15" customHeight="1">
      <c r="A249" s="54"/>
      <c r="B249" s="57" t="s">
        <v>51</v>
      </c>
      <c r="C249" s="5" t="s">
        <v>52</v>
      </c>
      <c r="D249" s="40">
        <v>10203</v>
      </c>
      <c r="E249" s="40"/>
      <c r="F249" s="40"/>
      <c r="G249" s="97">
        <f t="shared" si="57"/>
        <v>10203</v>
      </c>
      <c r="H249" s="97">
        <f t="shared" si="58"/>
        <v>10203</v>
      </c>
      <c r="I249" s="40"/>
      <c r="J249" s="86">
        <f>H249</f>
        <v>10203</v>
      </c>
      <c r="K249" s="87"/>
      <c r="L249" s="90"/>
      <c r="M249" s="90"/>
      <c r="N249" s="140"/>
    </row>
    <row r="250" spans="1:14" s="15" customFormat="1" ht="15" customHeight="1">
      <c r="A250" s="54"/>
      <c r="B250" s="57" t="s">
        <v>426</v>
      </c>
      <c r="C250" s="5" t="s">
        <v>427</v>
      </c>
      <c r="D250" s="40">
        <v>1200</v>
      </c>
      <c r="E250" s="40"/>
      <c r="F250" s="40"/>
      <c r="G250" s="97">
        <f t="shared" si="57"/>
        <v>1200</v>
      </c>
      <c r="H250" s="97">
        <f t="shared" si="58"/>
        <v>1200</v>
      </c>
      <c r="I250" s="40">
        <f>H250</f>
        <v>1200</v>
      </c>
      <c r="J250" s="86"/>
      <c r="K250" s="87"/>
      <c r="L250" s="90"/>
      <c r="M250" s="90"/>
      <c r="N250" s="140"/>
    </row>
    <row r="251" spans="1:14" s="15" customFormat="1" ht="16.5" customHeight="1">
      <c r="A251" s="54"/>
      <c r="B251" s="57" t="s">
        <v>53</v>
      </c>
      <c r="C251" s="5" t="s">
        <v>157</v>
      </c>
      <c r="D251" s="40">
        <v>68114</v>
      </c>
      <c r="E251" s="40"/>
      <c r="F251" s="40"/>
      <c r="G251" s="97">
        <f t="shared" si="57"/>
        <v>68114</v>
      </c>
      <c r="H251" s="97">
        <f t="shared" si="58"/>
        <v>68114</v>
      </c>
      <c r="I251" s="40"/>
      <c r="J251" s="86"/>
      <c r="K251" s="87"/>
      <c r="L251" s="90"/>
      <c r="M251" s="90"/>
      <c r="N251" s="140"/>
    </row>
    <row r="252" spans="1:14" s="15" customFormat="1" ht="16.5" customHeight="1">
      <c r="A252" s="54"/>
      <c r="B252" s="57" t="s">
        <v>55</v>
      </c>
      <c r="C252" s="5" t="s">
        <v>127</v>
      </c>
      <c r="D252" s="40">
        <v>13580</v>
      </c>
      <c r="E252" s="40"/>
      <c r="F252" s="40"/>
      <c r="G252" s="97">
        <f t="shared" si="57"/>
        <v>13580</v>
      </c>
      <c r="H252" s="97">
        <f t="shared" si="58"/>
        <v>13580</v>
      </c>
      <c r="I252" s="40"/>
      <c r="J252" s="86"/>
      <c r="K252" s="87"/>
      <c r="L252" s="90"/>
      <c r="M252" s="90"/>
      <c r="N252" s="140"/>
    </row>
    <row r="253" spans="1:14" s="15" customFormat="1" ht="16.5" customHeight="1">
      <c r="A253" s="54"/>
      <c r="B253" s="9" t="s">
        <v>57</v>
      </c>
      <c r="C253" s="6" t="s">
        <v>128</v>
      </c>
      <c r="D253" s="40">
        <v>60039</v>
      </c>
      <c r="E253" s="40"/>
      <c r="F253" s="40"/>
      <c r="G253" s="97">
        <f t="shared" si="57"/>
        <v>60039</v>
      </c>
      <c r="H253" s="97">
        <f t="shared" si="58"/>
        <v>60039</v>
      </c>
      <c r="I253" s="40"/>
      <c r="J253" s="86"/>
      <c r="K253" s="87"/>
      <c r="L253" s="90"/>
      <c r="M253" s="90"/>
      <c r="N253" s="140"/>
    </row>
    <row r="254" spans="1:14" s="15" customFormat="1" ht="16.5" customHeight="1">
      <c r="A254" s="54"/>
      <c r="B254" s="57" t="s">
        <v>114</v>
      </c>
      <c r="C254" s="5" t="s">
        <v>115</v>
      </c>
      <c r="D254" s="40">
        <v>270</v>
      </c>
      <c r="E254" s="40"/>
      <c r="F254" s="40"/>
      <c r="G254" s="97">
        <f t="shared" si="57"/>
        <v>270</v>
      </c>
      <c r="H254" s="97">
        <f t="shared" si="58"/>
        <v>270</v>
      </c>
      <c r="I254" s="40"/>
      <c r="J254" s="86"/>
      <c r="K254" s="87"/>
      <c r="L254" s="90"/>
      <c r="M254" s="90"/>
      <c r="N254" s="140"/>
    </row>
    <row r="255" spans="1:14" s="15" customFormat="1" ht="16.5" customHeight="1">
      <c r="A255" s="54"/>
      <c r="B255" s="57" t="s">
        <v>58</v>
      </c>
      <c r="C255" s="5" t="s">
        <v>129</v>
      </c>
      <c r="D255" s="40">
        <v>8356</v>
      </c>
      <c r="E255" s="40"/>
      <c r="F255" s="40"/>
      <c r="G255" s="97">
        <f t="shared" si="57"/>
        <v>8356</v>
      </c>
      <c r="H255" s="97">
        <f t="shared" si="58"/>
        <v>8356</v>
      </c>
      <c r="I255" s="40"/>
      <c r="J255" s="86"/>
      <c r="K255" s="87"/>
      <c r="L255" s="90"/>
      <c r="M255" s="90"/>
      <c r="N255" s="140"/>
    </row>
    <row r="256" spans="1:14" s="15" customFormat="1" ht="16.5" customHeight="1">
      <c r="A256" s="54"/>
      <c r="B256" s="57" t="s">
        <v>428</v>
      </c>
      <c r="C256" s="6" t="s">
        <v>429</v>
      </c>
      <c r="D256" s="40">
        <v>441</v>
      </c>
      <c r="E256" s="40"/>
      <c r="F256" s="40"/>
      <c r="G256" s="97">
        <f t="shared" si="57"/>
        <v>441</v>
      </c>
      <c r="H256" s="97">
        <f t="shared" si="58"/>
        <v>441</v>
      </c>
      <c r="I256" s="40"/>
      <c r="J256" s="86"/>
      <c r="K256" s="87"/>
      <c r="L256" s="90"/>
      <c r="M256" s="90"/>
      <c r="N256" s="140"/>
    </row>
    <row r="257" spans="1:14" s="15" customFormat="1" ht="16.5" customHeight="1">
      <c r="A257" s="54"/>
      <c r="B257" s="57" t="s">
        <v>230</v>
      </c>
      <c r="C257" s="5" t="s">
        <v>234</v>
      </c>
      <c r="D257" s="40">
        <v>1095</v>
      </c>
      <c r="E257" s="40"/>
      <c r="F257" s="40"/>
      <c r="G257" s="97">
        <f t="shared" si="57"/>
        <v>1095</v>
      </c>
      <c r="H257" s="97">
        <f t="shared" si="58"/>
        <v>1095</v>
      </c>
      <c r="I257" s="40"/>
      <c r="J257" s="86"/>
      <c r="K257" s="87"/>
      <c r="L257" s="90"/>
      <c r="M257" s="90"/>
      <c r="N257" s="140"/>
    </row>
    <row r="258" spans="1:14" s="15" customFormat="1" ht="15" customHeight="1">
      <c r="A258" s="54"/>
      <c r="B258" s="57" t="s">
        <v>60</v>
      </c>
      <c r="C258" s="5" t="s">
        <v>61</v>
      </c>
      <c r="D258" s="40">
        <v>600</v>
      </c>
      <c r="E258" s="40"/>
      <c r="F258" s="40"/>
      <c r="G258" s="97">
        <f t="shared" si="57"/>
        <v>600</v>
      </c>
      <c r="H258" s="97">
        <f t="shared" si="58"/>
        <v>600</v>
      </c>
      <c r="I258" s="40"/>
      <c r="J258" s="86"/>
      <c r="K258" s="87"/>
      <c r="L258" s="90"/>
      <c r="M258" s="90"/>
      <c r="N258" s="140"/>
    </row>
    <row r="259" spans="1:14" s="15" customFormat="1" ht="17.25" customHeight="1">
      <c r="A259" s="54"/>
      <c r="B259" s="57" t="s">
        <v>64</v>
      </c>
      <c r="C259" s="5" t="s">
        <v>65</v>
      </c>
      <c r="D259" s="40">
        <v>24901</v>
      </c>
      <c r="E259" s="40"/>
      <c r="F259" s="40"/>
      <c r="G259" s="97">
        <f t="shared" si="57"/>
        <v>24901</v>
      </c>
      <c r="H259" s="97">
        <f t="shared" si="58"/>
        <v>24901</v>
      </c>
      <c r="I259" s="40"/>
      <c r="J259" s="86"/>
      <c r="K259" s="87"/>
      <c r="L259" s="90"/>
      <c r="M259" s="90"/>
      <c r="N259" s="140"/>
    </row>
    <row r="260" spans="1:14" s="15" customFormat="1" ht="17.25" customHeight="1">
      <c r="A260" s="54"/>
      <c r="B260" s="57" t="s">
        <v>231</v>
      </c>
      <c r="C260" s="5" t="s">
        <v>499</v>
      </c>
      <c r="D260" s="40">
        <v>1090</v>
      </c>
      <c r="E260" s="40"/>
      <c r="F260" s="40"/>
      <c r="G260" s="97">
        <f t="shared" si="57"/>
        <v>1090</v>
      </c>
      <c r="H260" s="97">
        <f t="shared" si="58"/>
        <v>1090</v>
      </c>
      <c r="I260" s="40"/>
      <c r="J260" s="86"/>
      <c r="K260" s="87"/>
      <c r="L260" s="90"/>
      <c r="M260" s="90"/>
      <c r="N260" s="140"/>
    </row>
    <row r="261" spans="1:14" s="15" customFormat="1" ht="17.25" customHeight="1">
      <c r="A261" s="54"/>
      <c r="B261" s="57" t="s">
        <v>233</v>
      </c>
      <c r="C261" s="5" t="s">
        <v>237</v>
      </c>
      <c r="D261" s="40">
        <v>13118</v>
      </c>
      <c r="E261" s="40"/>
      <c r="F261" s="40"/>
      <c r="G261" s="97">
        <f t="shared" si="57"/>
        <v>13118</v>
      </c>
      <c r="H261" s="97">
        <f t="shared" si="58"/>
        <v>13118</v>
      </c>
      <c r="I261" s="40"/>
      <c r="J261" s="86"/>
      <c r="K261" s="87"/>
      <c r="L261" s="90"/>
      <c r="M261" s="90"/>
      <c r="N261" s="140"/>
    </row>
    <row r="262" spans="1:14" s="15" customFormat="1" ht="18.75" customHeight="1">
      <c r="A262" s="51" t="s">
        <v>314</v>
      </c>
      <c r="B262" s="47"/>
      <c r="C262" s="34" t="s">
        <v>313</v>
      </c>
      <c r="D262" s="84">
        <f>D263</f>
        <v>375588</v>
      </c>
      <c r="E262" s="84">
        <f>E263</f>
        <v>0</v>
      </c>
      <c r="F262" s="84">
        <f>F263</f>
        <v>0</v>
      </c>
      <c r="G262" s="84">
        <f>G263</f>
        <v>375588</v>
      </c>
      <c r="H262" s="84">
        <f aca="true" t="shared" si="59" ref="H262:N262">H263</f>
        <v>375588</v>
      </c>
      <c r="I262" s="84">
        <f t="shared" si="59"/>
        <v>0</v>
      </c>
      <c r="J262" s="84">
        <f t="shared" si="59"/>
        <v>0</v>
      </c>
      <c r="K262" s="84">
        <f t="shared" si="59"/>
        <v>375588</v>
      </c>
      <c r="L262" s="84">
        <f t="shared" si="59"/>
        <v>0</v>
      </c>
      <c r="M262" s="84">
        <f t="shared" si="59"/>
        <v>0</v>
      </c>
      <c r="N262" s="85">
        <f t="shared" si="59"/>
        <v>0</v>
      </c>
    </row>
    <row r="263" spans="1:14" s="15" customFormat="1" ht="18.75" customHeight="1">
      <c r="A263" s="54"/>
      <c r="B263" s="9" t="s">
        <v>160</v>
      </c>
      <c r="C263" s="5" t="s">
        <v>19</v>
      </c>
      <c r="D263" s="40">
        <v>375588</v>
      </c>
      <c r="E263" s="40"/>
      <c r="F263" s="40"/>
      <c r="G263" s="40">
        <f>D263+E263-F263</f>
        <v>375588</v>
      </c>
      <c r="H263" s="40">
        <f>G263</f>
        <v>375588</v>
      </c>
      <c r="I263" s="40">
        <v>0</v>
      </c>
      <c r="J263" s="86"/>
      <c r="K263" s="86">
        <f>H263</f>
        <v>375588</v>
      </c>
      <c r="L263" s="90"/>
      <c r="M263" s="90"/>
      <c r="N263" s="140"/>
    </row>
    <row r="264" spans="1:14" s="15" customFormat="1" ht="18.75" customHeight="1">
      <c r="A264" s="51" t="s">
        <v>161</v>
      </c>
      <c r="B264" s="47"/>
      <c r="C264" s="34" t="s">
        <v>162</v>
      </c>
      <c r="D264" s="84">
        <f>SUM(D265:D277)</f>
        <v>749306</v>
      </c>
      <c r="E264" s="84">
        <f>SUM(E265:E277)</f>
        <v>0</v>
      </c>
      <c r="F264" s="84">
        <f>SUM(F265:F277)</f>
        <v>0</v>
      </c>
      <c r="G264" s="84">
        <f>SUM(G265:G277)</f>
        <v>749306</v>
      </c>
      <c r="H264" s="84">
        <f>SUM(H265:H277)</f>
        <v>749306</v>
      </c>
      <c r="I264" s="84">
        <f aca="true" t="shared" si="60" ref="I264:N264">SUM(I265:I277)</f>
        <v>403842</v>
      </c>
      <c r="J264" s="84">
        <f t="shared" si="60"/>
        <v>69857</v>
      </c>
      <c r="K264" s="84">
        <f t="shared" si="60"/>
        <v>224455</v>
      </c>
      <c r="L264" s="84">
        <f t="shared" si="60"/>
        <v>0</v>
      </c>
      <c r="M264" s="84">
        <f t="shared" si="60"/>
        <v>0</v>
      </c>
      <c r="N264" s="85">
        <f t="shared" si="60"/>
        <v>0</v>
      </c>
    </row>
    <row r="265" spans="1:14" s="15" customFormat="1" ht="18" customHeight="1">
      <c r="A265" s="102"/>
      <c r="B265" s="98" t="s">
        <v>160</v>
      </c>
      <c r="C265" s="5" t="s">
        <v>19</v>
      </c>
      <c r="D265" s="97">
        <v>224455</v>
      </c>
      <c r="E265" s="97"/>
      <c r="F265" s="97"/>
      <c r="G265" s="97">
        <f>D265+E265-F265</f>
        <v>224455</v>
      </c>
      <c r="H265" s="97">
        <f>G265</f>
        <v>224455</v>
      </c>
      <c r="I265" s="97"/>
      <c r="J265" s="97"/>
      <c r="K265" s="97">
        <f>H265</f>
        <v>224455</v>
      </c>
      <c r="L265" s="97"/>
      <c r="M265" s="97"/>
      <c r="N265" s="108"/>
    </row>
    <row r="266" spans="1:14" s="15" customFormat="1" ht="15" customHeight="1">
      <c r="A266" s="54"/>
      <c r="B266" s="9" t="s">
        <v>45</v>
      </c>
      <c r="C266" s="5" t="s">
        <v>46</v>
      </c>
      <c r="D266" s="40">
        <v>377316</v>
      </c>
      <c r="E266" s="40"/>
      <c r="F266" s="40"/>
      <c r="G266" s="97">
        <f aca="true" t="shared" si="61" ref="G266:G277">D266+E266-F266</f>
        <v>377316</v>
      </c>
      <c r="H266" s="97">
        <f aca="true" t="shared" si="62" ref="H266:H277">G266</f>
        <v>377316</v>
      </c>
      <c r="I266" s="40">
        <f>H266</f>
        <v>377316</v>
      </c>
      <c r="J266" s="86"/>
      <c r="K266" s="87"/>
      <c r="L266" s="90"/>
      <c r="M266" s="90"/>
      <c r="N266" s="140"/>
    </row>
    <row r="267" spans="1:14" s="15" customFormat="1" ht="17.25" customHeight="1">
      <c r="A267" s="54"/>
      <c r="B267" s="9" t="s">
        <v>49</v>
      </c>
      <c r="C267" s="5" t="s">
        <v>50</v>
      </c>
      <c r="D267" s="40">
        <v>26526</v>
      </c>
      <c r="E267" s="40"/>
      <c r="F267" s="40"/>
      <c r="G267" s="97">
        <f t="shared" si="61"/>
        <v>26526</v>
      </c>
      <c r="H267" s="97">
        <f t="shared" si="62"/>
        <v>26526</v>
      </c>
      <c r="I267" s="40">
        <f>H267</f>
        <v>26526</v>
      </c>
      <c r="J267" s="86"/>
      <c r="K267" s="87"/>
      <c r="L267" s="90"/>
      <c r="M267" s="90"/>
      <c r="N267" s="140"/>
    </row>
    <row r="268" spans="1:14" s="15" customFormat="1" ht="15.75" customHeight="1">
      <c r="A268" s="54"/>
      <c r="B268" s="57" t="s">
        <v>94</v>
      </c>
      <c r="C268" s="5" t="s">
        <v>76</v>
      </c>
      <c r="D268" s="40">
        <v>60352</v>
      </c>
      <c r="E268" s="40"/>
      <c r="F268" s="40"/>
      <c r="G268" s="97">
        <f t="shared" si="61"/>
        <v>60352</v>
      </c>
      <c r="H268" s="97">
        <f t="shared" si="62"/>
        <v>60352</v>
      </c>
      <c r="I268" s="40"/>
      <c r="J268" s="86">
        <f>H268</f>
        <v>60352</v>
      </c>
      <c r="K268" s="87"/>
      <c r="L268" s="90"/>
      <c r="M268" s="90"/>
      <c r="N268" s="140"/>
    </row>
    <row r="269" spans="1:14" s="15" customFormat="1" ht="14.25" customHeight="1">
      <c r="A269" s="54"/>
      <c r="B269" s="57" t="s">
        <v>51</v>
      </c>
      <c r="C269" s="5" t="s">
        <v>52</v>
      </c>
      <c r="D269" s="40">
        <v>9505</v>
      </c>
      <c r="E269" s="40"/>
      <c r="F269" s="40"/>
      <c r="G269" s="97">
        <f t="shared" si="61"/>
        <v>9505</v>
      </c>
      <c r="H269" s="97">
        <f t="shared" si="62"/>
        <v>9505</v>
      </c>
      <c r="I269" s="40"/>
      <c r="J269" s="86">
        <f>H269</f>
        <v>9505</v>
      </c>
      <c r="K269" s="87"/>
      <c r="L269" s="90"/>
      <c r="M269" s="90"/>
      <c r="N269" s="140"/>
    </row>
    <row r="270" spans="1:14" s="15" customFormat="1" ht="14.25" customHeight="1">
      <c r="A270" s="54"/>
      <c r="B270" s="9" t="s">
        <v>53</v>
      </c>
      <c r="C270" s="6" t="s">
        <v>227</v>
      </c>
      <c r="D270" s="40">
        <v>15867</v>
      </c>
      <c r="E270" s="40"/>
      <c r="F270" s="40"/>
      <c r="G270" s="97">
        <f t="shared" si="61"/>
        <v>15867</v>
      </c>
      <c r="H270" s="97">
        <f t="shared" si="62"/>
        <v>15867</v>
      </c>
      <c r="I270" s="40"/>
      <c r="J270" s="86"/>
      <c r="K270" s="87"/>
      <c r="L270" s="90"/>
      <c r="M270" s="90"/>
      <c r="N270" s="140"/>
    </row>
    <row r="271" spans="1:14" s="15" customFormat="1" ht="14.25" customHeight="1">
      <c r="A271" s="54"/>
      <c r="B271" s="9" t="s">
        <v>55</v>
      </c>
      <c r="C271" s="6" t="s">
        <v>127</v>
      </c>
      <c r="D271" s="40">
        <v>2760</v>
      </c>
      <c r="E271" s="40"/>
      <c r="F271" s="40"/>
      <c r="G271" s="97">
        <f t="shared" si="61"/>
        <v>2760</v>
      </c>
      <c r="H271" s="97">
        <f t="shared" si="62"/>
        <v>2760</v>
      </c>
      <c r="I271" s="40"/>
      <c r="J271" s="86"/>
      <c r="K271" s="87"/>
      <c r="L271" s="90"/>
      <c r="M271" s="90"/>
      <c r="N271" s="140"/>
    </row>
    <row r="272" spans="1:14" s="15" customFormat="1" ht="14.25" customHeight="1">
      <c r="A272" s="54"/>
      <c r="B272" s="9" t="s">
        <v>114</v>
      </c>
      <c r="C272" s="5" t="s">
        <v>115</v>
      </c>
      <c r="D272" s="40">
        <v>380</v>
      </c>
      <c r="E272" s="40"/>
      <c r="F272" s="40"/>
      <c r="G272" s="97">
        <f t="shared" si="61"/>
        <v>380</v>
      </c>
      <c r="H272" s="97">
        <f t="shared" si="62"/>
        <v>380</v>
      </c>
      <c r="I272" s="40"/>
      <c r="J272" s="86"/>
      <c r="K272" s="87"/>
      <c r="L272" s="90"/>
      <c r="M272" s="90"/>
      <c r="N272" s="140"/>
    </row>
    <row r="273" spans="1:14" s="15" customFormat="1" ht="15" customHeight="1">
      <c r="A273" s="54"/>
      <c r="B273" s="9" t="s">
        <v>58</v>
      </c>
      <c r="C273" s="6" t="s">
        <v>129</v>
      </c>
      <c r="D273" s="40">
        <v>2367</v>
      </c>
      <c r="E273" s="40"/>
      <c r="F273" s="40"/>
      <c r="G273" s="97">
        <f t="shared" si="61"/>
        <v>2367</v>
      </c>
      <c r="H273" s="97">
        <f t="shared" si="62"/>
        <v>2367</v>
      </c>
      <c r="I273" s="40"/>
      <c r="J273" s="86"/>
      <c r="K273" s="87"/>
      <c r="L273" s="90"/>
      <c r="M273" s="90"/>
      <c r="N273" s="140"/>
    </row>
    <row r="274" spans="1:14" s="15" customFormat="1" ht="15" customHeight="1">
      <c r="A274" s="54"/>
      <c r="B274" s="9" t="s">
        <v>428</v>
      </c>
      <c r="C274" s="6" t="s">
        <v>429</v>
      </c>
      <c r="D274" s="40">
        <v>515</v>
      </c>
      <c r="E274" s="40"/>
      <c r="F274" s="40"/>
      <c r="G274" s="97">
        <f t="shared" si="61"/>
        <v>515</v>
      </c>
      <c r="H274" s="97">
        <f t="shared" si="62"/>
        <v>515</v>
      </c>
      <c r="I274" s="40"/>
      <c r="J274" s="86"/>
      <c r="K274" s="87"/>
      <c r="L274" s="90"/>
      <c r="M274" s="90"/>
      <c r="N274" s="140"/>
    </row>
    <row r="275" spans="1:14" s="15" customFormat="1" ht="15" customHeight="1">
      <c r="A275" s="54"/>
      <c r="B275" s="9" t="s">
        <v>230</v>
      </c>
      <c r="C275" s="5" t="s">
        <v>234</v>
      </c>
      <c r="D275" s="40">
        <v>669</v>
      </c>
      <c r="E275" s="40"/>
      <c r="F275" s="40"/>
      <c r="G275" s="97">
        <f t="shared" si="61"/>
        <v>669</v>
      </c>
      <c r="H275" s="97">
        <f t="shared" si="62"/>
        <v>669</v>
      </c>
      <c r="I275" s="40"/>
      <c r="J275" s="86"/>
      <c r="K275" s="87"/>
      <c r="L275" s="90"/>
      <c r="M275" s="90"/>
      <c r="N275" s="140"/>
    </row>
    <row r="276" spans="1:14" s="15" customFormat="1" ht="14.25" customHeight="1">
      <c r="A276" s="54"/>
      <c r="B276" s="9" t="s">
        <v>64</v>
      </c>
      <c r="C276" s="6" t="s">
        <v>65</v>
      </c>
      <c r="D276" s="40">
        <v>26594</v>
      </c>
      <c r="E276" s="40"/>
      <c r="F276" s="40"/>
      <c r="G276" s="97">
        <f t="shared" si="61"/>
        <v>26594</v>
      </c>
      <c r="H276" s="97">
        <f t="shared" si="62"/>
        <v>26594</v>
      </c>
      <c r="I276" s="40"/>
      <c r="J276" s="86"/>
      <c r="K276" s="87"/>
      <c r="L276" s="90"/>
      <c r="M276" s="90"/>
      <c r="N276" s="140"/>
    </row>
    <row r="277" spans="1:14" s="15" customFormat="1" ht="15" customHeight="1">
      <c r="A277" s="54"/>
      <c r="B277" s="9" t="s">
        <v>232</v>
      </c>
      <c r="C277" s="5" t="s">
        <v>236</v>
      </c>
      <c r="D277" s="40">
        <v>2000</v>
      </c>
      <c r="E277" s="40"/>
      <c r="F277" s="40"/>
      <c r="G277" s="97">
        <f t="shared" si="61"/>
        <v>2000</v>
      </c>
      <c r="H277" s="97">
        <f t="shared" si="62"/>
        <v>2000</v>
      </c>
      <c r="I277" s="40"/>
      <c r="J277" s="86"/>
      <c r="K277" s="87"/>
      <c r="L277" s="90"/>
      <c r="M277" s="90"/>
      <c r="N277" s="140"/>
    </row>
    <row r="278" spans="1:14" s="15" customFormat="1" ht="15" customHeight="1">
      <c r="A278" s="51" t="s">
        <v>164</v>
      </c>
      <c r="B278" s="52"/>
      <c r="C278" s="33" t="s">
        <v>165</v>
      </c>
      <c r="D278" s="84">
        <f>SUM(D279:D300)</f>
        <v>2732014</v>
      </c>
      <c r="E278" s="84">
        <f>SUM(E279:E300)</f>
        <v>0</v>
      </c>
      <c r="F278" s="84">
        <f>SUM(F279:F300)</f>
        <v>0</v>
      </c>
      <c r="G278" s="84">
        <f>SUM(G279:G300)</f>
        <v>2732014</v>
      </c>
      <c r="H278" s="84">
        <f>SUM(H279:H300)</f>
        <v>2732014</v>
      </c>
      <c r="I278" s="84">
        <f aca="true" t="shared" si="63" ref="I278:N278">SUM(I279:I300)</f>
        <v>1642645</v>
      </c>
      <c r="J278" s="84">
        <f t="shared" si="63"/>
        <v>282315</v>
      </c>
      <c r="K278" s="84">
        <f t="shared" si="63"/>
        <v>289193</v>
      </c>
      <c r="L278" s="84">
        <f t="shared" si="63"/>
        <v>0</v>
      </c>
      <c r="M278" s="84">
        <f t="shared" si="63"/>
        <v>0</v>
      </c>
      <c r="N278" s="85">
        <f t="shared" si="63"/>
        <v>0</v>
      </c>
    </row>
    <row r="279" spans="1:14" s="15" customFormat="1" ht="15.75" customHeight="1">
      <c r="A279" s="102"/>
      <c r="B279" s="98" t="s">
        <v>160</v>
      </c>
      <c r="C279" s="5" t="s">
        <v>19</v>
      </c>
      <c r="D279" s="97">
        <v>289193</v>
      </c>
      <c r="E279" s="97"/>
      <c r="F279" s="97"/>
      <c r="G279" s="97">
        <f>D279+E279-F279</f>
        <v>289193</v>
      </c>
      <c r="H279" s="97">
        <f>G279</f>
        <v>289193</v>
      </c>
      <c r="I279" s="97"/>
      <c r="J279" s="97"/>
      <c r="K279" s="97">
        <f>H279</f>
        <v>289193</v>
      </c>
      <c r="L279" s="97"/>
      <c r="M279" s="97"/>
      <c r="N279" s="108"/>
    </row>
    <row r="280" spans="1:14" s="38" customFormat="1" ht="14.25" customHeight="1">
      <c r="A280" s="48"/>
      <c r="B280" s="9" t="s">
        <v>486</v>
      </c>
      <c r="C280" s="35" t="s">
        <v>166</v>
      </c>
      <c r="D280" s="91">
        <v>2500</v>
      </c>
      <c r="E280" s="91"/>
      <c r="F280" s="91"/>
      <c r="G280" s="97">
        <f aca="true" t="shared" si="64" ref="G280:G300">D280+E280-F280</f>
        <v>2500</v>
      </c>
      <c r="H280" s="97">
        <f aca="true" t="shared" si="65" ref="H280:H300">G280</f>
        <v>2500</v>
      </c>
      <c r="I280" s="91"/>
      <c r="J280" s="86"/>
      <c r="K280" s="87"/>
      <c r="L280" s="90"/>
      <c r="M280" s="90"/>
      <c r="N280" s="140"/>
    </row>
    <row r="281" spans="1:14" s="15" customFormat="1" ht="15" customHeight="1">
      <c r="A281" s="48"/>
      <c r="B281" s="9" t="s">
        <v>45</v>
      </c>
      <c r="C281" s="5" t="s">
        <v>289</v>
      </c>
      <c r="D281" s="40">
        <v>1534378</v>
      </c>
      <c r="E281" s="40"/>
      <c r="F281" s="40"/>
      <c r="G281" s="97">
        <f t="shared" si="64"/>
        <v>1534378</v>
      </c>
      <c r="H281" s="97">
        <f t="shared" si="65"/>
        <v>1534378</v>
      </c>
      <c r="I281" s="40">
        <f>H281</f>
        <v>1534378</v>
      </c>
      <c r="J281" s="86"/>
      <c r="K281" s="87"/>
      <c r="L281" s="90"/>
      <c r="M281" s="90"/>
      <c r="N281" s="140"/>
    </row>
    <row r="282" spans="1:14" s="15" customFormat="1" ht="14.25" customHeight="1">
      <c r="A282" s="48"/>
      <c r="B282" s="9" t="s">
        <v>49</v>
      </c>
      <c r="C282" s="5" t="s">
        <v>50</v>
      </c>
      <c r="D282" s="40">
        <v>108267</v>
      </c>
      <c r="E282" s="40"/>
      <c r="F282" s="40"/>
      <c r="G282" s="97">
        <f t="shared" si="64"/>
        <v>108267</v>
      </c>
      <c r="H282" s="97">
        <f t="shared" si="65"/>
        <v>108267</v>
      </c>
      <c r="I282" s="40">
        <f>H282</f>
        <v>108267</v>
      </c>
      <c r="J282" s="86"/>
      <c r="K282" s="87"/>
      <c r="L282" s="90"/>
      <c r="M282" s="90"/>
      <c r="N282" s="140"/>
    </row>
    <row r="283" spans="1:14" s="15" customFormat="1" ht="15" customHeight="1">
      <c r="A283" s="48"/>
      <c r="B283" s="57" t="s">
        <v>94</v>
      </c>
      <c r="C283" s="5" t="s">
        <v>108</v>
      </c>
      <c r="D283" s="40">
        <v>242964</v>
      </c>
      <c r="E283" s="40"/>
      <c r="F283" s="40"/>
      <c r="G283" s="97">
        <f t="shared" si="64"/>
        <v>242964</v>
      </c>
      <c r="H283" s="97">
        <f t="shared" si="65"/>
        <v>242964</v>
      </c>
      <c r="I283" s="40"/>
      <c r="J283" s="86">
        <f>H283</f>
        <v>242964</v>
      </c>
      <c r="K283" s="87"/>
      <c r="L283" s="90"/>
      <c r="M283" s="90"/>
      <c r="N283" s="140"/>
    </row>
    <row r="284" spans="1:14" s="15" customFormat="1" ht="16.5" customHeight="1">
      <c r="A284" s="48"/>
      <c r="B284" s="57" t="s">
        <v>51</v>
      </c>
      <c r="C284" s="5" t="s">
        <v>52</v>
      </c>
      <c r="D284" s="40">
        <v>39351</v>
      </c>
      <c r="E284" s="40"/>
      <c r="F284" s="40"/>
      <c r="G284" s="97">
        <f t="shared" si="64"/>
        <v>39351</v>
      </c>
      <c r="H284" s="97">
        <f t="shared" si="65"/>
        <v>39351</v>
      </c>
      <c r="I284" s="40"/>
      <c r="J284" s="86">
        <f>H284</f>
        <v>39351</v>
      </c>
      <c r="K284" s="87"/>
      <c r="L284" s="90"/>
      <c r="M284" s="90"/>
      <c r="N284" s="140"/>
    </row>
    <row r="285" spans="1:14" s="15" customFormat="1" ht="15.75" customHeight="1">
      <c r="A285" s="48"/>
      <c r="B285" s="9" t="s">
        <v>167</v>
      </c>
      <c r="C285" s="6" t="s">
        <v>228</v>
      </c>
      <c r="D285" s="40">
        <v>11412</v>
      </c>
      <c r="E285" s="40"/>
      <c r="F285" s="40"/>
      <c r="G285" s="97">
        <f t="shared" si="64"/>
        <v>11412</v>
      </c>
      <c r="H285" s="97">
        <f t="shared" si="65"/>
        <v>11412</v>
      </c>
      <c r="I285" s="40"/>
      <c r="J285" s="86"/>
      <c r="K285" s="87"/>
      <c r="L285" s="90"/>
      <c r="M285" s="90"/>
      <c r="N285" s="140"/>
    </row>
    <row r="286" spans="1:14" s="15" customFormat="1" ht="15" customHeight="1">
      <c r="A286" s="48"/>
      <c r="B286" s="187">
        <v>4210</v>
      </c>
      <c r="C286" s="6" t="s">
        <v>54</v>
      </c>
      <c r="D286" s="40">
        <v>163276</v>
      </c>
      <c r="E286" s="40"/>
      <c r="F286" s="40"/>
      <c r="G286" s="97">
        <f t="shared" si="64"/>
        <v>163276</v>
      </c>
      <c r="H286" s="97">
        <f t="shared" si="65"/>
        <v>163276</v>
      </c>
      <c r="I286" s="40"/>
      <c r="J286" s="86"/>
      <c r="K286" s="87"/>
      <c r="L286" s="90"/>
      <c r="M286" s="90"/>
      <c r="N286" s="140"/>
    </row>
    <row r="287" spans="1:14" s="15" customFormat="1" ht="15" customHeight="1">
      <c r="A287" s="48"/>
      <c r="B287" s="8">
        <v>4240</v>
      </c>
      <c r="C287" s="6" t="s">
        <v>229</v>
      </c>
      <c r="D287" s="40">
        <v>6126</v>
      </c>
      <c r="E287" s="40"/>
      <c r="F287" s="40"/>
      <c r="G287" s="97">
        <f t="shared" si="64"/>
        <v>6126</v>
      </c>
      <c r="H287" s="97">
        <f t="shared" si="65"/>
        <v>6126</v>
      </c>
      <c r="I287" s="40"/>
      <c r="J287" s="86"/>
      <c r="K287" s="87"/>
      <c r="L287" s="90"/>
      <c r="M287" s="90"/>
      <c r="N287" s="140"/>
    </row>
    <row r="288" spans="1:14" s="15" customFormat="1" ht="15.75" customHeight="1">
      <c r="A288" s="48"/>
      <c r="B288" s="9" t="s">
        <v>55</v>
      </c>
      <c r="C288" s="6" t="s">
        <v>127</v>
      </c>
      <c r="D288" s="40">
        <v>57333</v>
      </c>
      <c r="E288" s="40"/>
      <c r="F288" s="40"/>
      <c r="G288" s="97">
        <f t="shared" si="64"/>
        <v>57333</v>
      </c>
      <c r="H288" s="97">
        <f t="shared" si="65"/>
        <v>57333</v>
      </c>
      <c r="I288" s="40"/>
      <c r="J288" s="86"/>
      <c r="K288" s="87"/>
      <c r="L288" s="90"/>
      <c r="M288" s="90"/>
      <c r="N288" s="140"/>
    </row>
    <row r="289" spans="1:14" s="15" customFormat="1" ht="15.75" customHeight="1">
      <c r="A289" s="48"/>
      <c r="B289" s="9" t="s">
        <v>57</v>
      </c>
      <c r="C289" s="6" t="s">
        <v>128</v>
      </c>
      <c r="D289" s="40">
        <v>132000</v>
      </c>
      <c r="E289" s="40"/>
      <c r="F289" s="40"/>
      <c r="G289" s="97">
        <f t="shared" si="64"/>
        <v>132000</v>
      </c>
      <c r="H289" s="97">
        <f t="shared" si="65"/>
        <v>132000</v>
      </c>
      <c r="I289" s="40"/>
      <c r="J289" s="86"/>
      <c r="K289" s="87"/>
      <c r="L289" s="90"/>
      <c r="M289" s="90"/>
      <c r="N289" s="140"/>
    </row>
    <row r="290" spans="1:14" s="15" customFormat="1" ht="14.25" customHeight="1">
      <c r="A290" s="48"/>
      <c r="B290" s="9" t="s">
        <v>114</v>
      </c>
      <c r="C290" s="6" t="s">
        <v>115</v>
      </c>
      <c r="D290" s="40">
        <v>1300</v>
      </c>
      <c r="E290" s="40"/>
      <c r="F290" s="40"/>
      <c r="G290" s="97">
        <f t="shared" si="64"/>
        <v>1300</v>
      </c>
      <c r="H290" s="97">
        <f t="shared" si="65"/>
        <v>1300</v>
      </c>
      <c r="I290" s="40"/>
      <c r="J290" s="86"/>
      <c r="K290" s="87"/>
      <c r="L290" s="90"/>
      <c r="M290" s="90"/>
      <c r="N290" s="140"/>
    </row>
    <row r="291" spans="1:14" s="15" customFormat="1" ht="16.5" customHeight="1">
      <c r="A291" s="48"/>
      <c r="B291" s="9" t="s">
        <v>58</v>
      </c>
      <c r="C291" s="6" t="s">
        <v>129</v>
      </c>
      <c r="D291" s="40">
        <v>23370</v>
      </c>
      <c r="E291" s="40"/>
      <c r="F291" s="40"/>
      <c r="G291" s="97">
        <f t="shared" si="64"/>
        <v>23370</v>
      </c>
      <c r="H291" s="97">
        <f t="shared" si="65"/>
        <v>23370</v>
      </c>
      <c r="I291" s="40"/>
      <c r="J291" s="86"/>
      <c r="K291" s="87"/>
      <c r="L291" s="90"/>
      <c r="M291" s="90"/>
      <c r="N291" s="140"/>
    </row>
    <row r="292" spans="1:14" s="15" customFormat="1" ht="16.5" customHeight="1">
      <c r="A292" s="48"/>
      <c r="B292" s="9" t="s">
        <v>428</v>
      </c>
      <c r="C292" s="6" t="s">
        <v>429</v>
      </c>
      <c r="D292" s="40">
        <v>2349</v>
      </c>
      <c r="E292" s="40"/>
      <c r="F292" s="40"/>
      <c r="G292" s="97">
        <f t="shared" si="64"/>
        <v>2349</v>
      </c>
      <c r="H292" s="97">
        <f t="shared" si="65"/>
        <v>2349</v>
      </c>
      <c r="I292" s="40"/>
      <c r="J292" s="86"/>
      <c r="K292" s="87"/>
      <c r="L292" s="90"/>
      <c r="M292" s="90"/>
      <c r="N292" s="140"/>
    </row>
    <row r="293" spans="1:14" s="15" customFormat="1" ht="16.5" customHeight="1">
      <c r="A293" s="48"/>
      <c r="B293" s="9" t="s">
        <v>230</v>
      </c>
      <c r="C293" s="5" t="s">
        <v>234</v>
      </c>
      <c r="D293" s="40">
        <v>3040</v>
      </c>
      <c r="E293" s="40"/>
      <c r="F293" s="40"/>
      <c r="G293" s="97">
        <f t="shared" si="64"/>
        <v>3040</v>
      </c>
      <c r="H293" s="97">
        <f t="shared" si="65"/>
        <v>3040</v>
      </c>
      <c r="I293" s="40"/>
      <c r="J293" s="86"/>
      <c r="K293" s="87"/>
      <c r="L293" s="90"/>
      <c r="M293" s="90"/>
      <c r="N293" s="140"/>
    </row>
    <row r="294" spans="1:14" s="15" customFormat="1" ht="17.25" customHeight="1">
      <c r="A294" s="48"/>
      <c r="B294" s="9" t="s">
        <v>60</v>
      </c>
      <c r="C294" s="6" t="s">
        <v>61</v>
      </c>
      <c r="D294" s="40">
        <v>2510</v>
      </c>
      <c r="E294" s="40"/>
      <c r="F294" s="40"/>
      <c r="G294" s="97">
        <f t="shared" si="64"/>
        <v>2510</v>
      </c>
      <c r="H294" s="97">
        <f t="shared" si="65"/>
        <v>2510</v>
      </c>
      <c r="I294" s="40"/>
      <c r="J294" s="86"/>
      <c r="K294" s="87"/>
      <c r="L294" s="90"/>
      <c r="M294" s="90"/>
      <c r="N294" s="140"/>
    </row>
    <row r="295" spans="1:14" s="15" customFormat="1" ht="16.5" customHeight="1">
      <c r="A295" s="48"/>
      <c r="B295" s="9" t="s">
        <v>64</v>
      </c>
      <c r="C295" s="6" t="s">
        <v>65</v>
      </c>
      <c r="D295" s="40">
        <v>95400</v>
      </c>
      <c r="E295" s="40"/>
      <c r="F295" s="40"/>
      <c r="G295" s="97">
        <f t="shared" si="64"/>
        <v>95400</v>
      </c>
      <c r="H295" s="97">
        <f t="shared" si="65"/>
        <v>95400</v>
      </c>
      <c r="I295" s="40"/>
      <c r="J295" s="86"/>
      <c r="K295" s="87"/>
      <c r="L295" s="90"/>
      <c r="M295" s="90"/>
      <c r="N295" s="140"/>
    </row>
    <row r="296" spans="1:14" s="15" customFormat="1" ht="15.75" customHeight="1">
      <c r="A296" s="48"/>
      <c r="B296" s="9" t="s">
        <v>79</v>
      </c>
      <c r="C296" s="6" t="s">
        <v>80</v>
      </c>
      <c r="D296" s="40">
        <v>747</v>
      </c>
      <c r="E296" s="40"/>
      <c r="F296" s="40"/>
      <c r="G296" s="97">
        <f t="shared" si="64"/>
        <v>747</v>
      </c>
      <c r="H296" s="97">
        <f t="shared" si="65"/>
        <v>747</v>
      </c>
      <c r="I296" s="40"/>
      <c r="J296" s="86"/>
      <c r="K296" s="87"/>
      <c r="L296" s="90"/>
      <c r="M296" s="90"/>
      <c r="N296" s="140"/>
    </row>
    <row r="297" spans="1:14" s="15" customFormat="1" ht="15" customHeight="1">
      <c r="A297" s="48"/>
      <c r="B297" s="9" t="s">
        <v>132</v>
      </c>
      <c r="C297" s="6" t="s">
        <v>247</v>
      </c>
      <c r="D297" s="40">
        <v>6500</v>
      </c>
      <c r="E297" s="40"/>
      <c r="F297" s="40"/>
      <c r="G297" s="97">
        <f t="shared" si="64"/>
        <v>6500</v>
      </c>
      <c r="H297" s="97">
        <f t="shared" si="65"/>
        <v>6500</v>
      </c>
      <c r="I297" s="40"/>
      <c r="J297" s="86"/>
      <c r="K297" s="87"/>
      <c r="L297" s="90"/>
      <c r="M297" s="90"/>
      <c r="N297" s="140"/>
    </row>
    <row r="298" spans="1:14" s="15" customFormat="1" ht="16.5" customHeight="1">
      <c r="A298" s="48"/>
      <c r="B298" s="9" t="s">
        <v>231</v>
      </c>
      <c r="C298" s="5" t="s">
        <v>499</v>
      </c>
      <c r="D298" s="40">
        <v>1500</v>
      </c>
      <c r="E298" s="40"/>
      <c r="F298" s="40"/>
      <c r="G298" s="97">
        <f t="shared" si="64"/>
        <v>1500</v>
      </c>
      <c r="H298" s="97">
        <f t="shared" si="65"/>
        <v>1500</v>
      </c>
      <c r="I298" s="40"/>
      <c r="J298" s="86"/>
      <c r="K298" s="87"/>
      <c r="L298" s="90"/>
      <c r="M298" s="90"/>
      <c r="N298" s="140"/>
    </row>
    <row r="299" spans="1:14" s="15" customFormat="1" ht="16.5" customHeight="1">
      <c r="A299" s="48"/>
      <c r="B299" s="9" t="s">
        <v>232</v>
      </c>
      <c r="C299" s="5" t="s">
        <v>236</v>
      </c>
      <c r="D299" s="40">
        <v>1200</v>
      </c>
      <c r="E299" s="40"/>
      <c r="F299" s="40"/>
      <c r="G299" s="97">
        <f t="shared" si="64"/>
        <v>1200</v>
      </c>
      <c r="H299" s="97">
        <f t="shared" si="65"/>
        <v>1200</v>
      </c>
      <c r="I299" s="40"/>
      <c r="J299" s="86"/>
      <c r="K299" s="87"/>
      <c r="L299" s="90"/>
      <c r="M299" s="90"/>
      <c r="N299" s="140"/>
    </row>
    <row r="300" spans="1:14" s="15" customFormat="1" ht="15" customHeight="1">
      <c r="A300" s="48"/>
      <c r="B300" s="9" t="s">
        <v>233</v>
      </c>
      <c r="C300" s="5" t="s">
        <v>237</v>
      </c>
      <c r="D300" s="40">
        <v>7298</v>
      </c>
      <c r="E300" s="40"/>
      <c r="F300" s="40"/>
      <c r="G300" s="97">
        <f t="shared" si="64"/>
        <v>7298</v>
      </c>
      <c r="H300" s="97">
        <f t="shared" si="65"/>
        <v>7298</v>
      </c>
      <c r="I300" s="40"/>
      <c r="J300" s="86"/>
      <c r="K300" s="87"/>
      <c r="L300" s="90"/>
      <c r="M300" s="90"/>
      <c r="N300" s="140"/>
    </row>
    <row r="301" spans="1:14" s="15" customFormat="1" ht="18.75" customHeight="1">
      <c r="A301" s="46" t="s">
        <v>471</v>
      </c>
      <c r="B301" s="39"/>
      <c r="C301" s="33" t="s">
        <v>472</v>
      </c>
      <c r="D301" s="84">
        <f>SUM(D302:D310)</f>
        <v>722613</v>
      </c>
      <c r="E301" s="84">
        <f>SUM(E302:E310)</f>
        <v>0</v>
      </c>
      <c r="F301" s="84">
        <f>SUM(F302:F310)</f>
        <v>0</v>
      </c>
      <c r="G301" s="84">
        <f>SUM(G302:G310)</f>
        <v>722613</v>
      </c>
      <c r="H301" s="84">
        <f aca="true" t="shared" si="66" ref="H301:N301">SUM(H302:H310)</f>
        <v>722613</v>
      </c>
      <c r="I301" s="84">
        <f t="shared" si="66"/>
        <v>538090</v>
      </c>
      <c r="J301" s="84">
        <f t="shared" si="66"/>
        <v>92000</v>
      </c>
      <c r="K301" s="84">
        <f t="shared" si="66"/>
        <v>0</v>
      </c>
      <c r="L301" s="84">
        <f t="shared" si="66"/>
        <v>0</v>
      </c>
      <c r="M301" s="84">
        <f t="shared" si="66"/>
        <v>0</v>
      </c>
      <c r="N301" s="85">
        <f t="shared" si="66"/>
        <v>0</v>
      </c>
    </row>
    <row r="302" spans="1:14" s="15" customFormat="1" ht="16.5" customHeight="1">
      <c r="A302" s="48"/>
      <c r="B302" s="8">
        <v>4010</v>
      </c>
      <c r="C302" s="5" t="s">
        <v>289</v>
      </c>
      <c r="D302" s="40">
        <v>488397</v>
      </c>
      <c r="E302" s="40"/>
      <c r="F302" s="40"/>
      <c r="G302" s="40">
        <f>D302+E302-F302</f>
        <v>488397</v>
      </c>
      <c r="H302" s="40">
        <f>G302</f>
        <v>488397</v>
      </c>
      <c r="I302" s="40">
        <f>H302</f>
        <v>488397</v>
      </c>
      <c r="J302" s="86"/>
      <c r="K302" s="87"/>
      <c r="L302" s="90"/>
      <c r="M302" s="90"/>
      <c r="N302" s="140"/>
    </row>
    <row r="303" spans="1:14" s="15" customFormat="1" ht="16.5" customHeight="1">
      <c r="A303" s="48"/>
      <c r="B303" s="8">
        <v>4040</v>
      </c>
      <c r="C303" s="5" t="s">
        <v>50</v>
      </c>
      <c r="D303" s="40">
        <v>49693</v>
      </c>
      <c r="E303" s="40"/>
      <c r="F303" s="40"/>
      <c r="G303" s="40">
        <f aca="true" t="shared" si="67" ref="G303:G310">D303+E303-F303</f>
        <v>49693</v>
      </c>
      <c r="H303" s="40">
        <f aca="true" t="shared" si="68" ref="H303:H310">G303</f>
        <v>49693</v>
      </c>
      <c r="I303" s="40">
        <f>H303</f>
        <v>49693</v>
      </c>
      <c r="J303" s="86"/>
      <c r="K303" s="87"/>
      <c r="L303" s="90"/>
      <c r="M303" s="90"/>
      <c r="N303" s="140"/>
    </row>
    <row r="304" spans="1:14" s="15" customFormat="1" ht="13.5" customHeight="1">
      <c r="A304" s="48"/>
      <c r="B304" s="8">
        <v>4110</v>
      </c>
      <c r="C304" s="5" t="s">
        <v>108</v>
      </c>
      <c r="D304" s="40">
        <v>79377</v>
      </c>
      <c r="E304" s="40"/>
      <c r="F304" s="40"/>
      <c r="G304" s="40">
        <f t="shared" si="67"/>
        <v>79377</v>
      </c>
      <c r="H304" s="40">
        <f t="shared" si="68"/>
        <v>79377</v>
      </c>
      <c r="I304" s="40"/>
      <c r="J304" s="86">
        <f>H304</f>
        <v>79377</v>
      </c>
      <c r="K304" s="87"/>
      <c r="L304" s="90"/>
      <c r="M304" s="90"/>
      <c r="N304" s="140"/>
    </row>
    <row r="305" spans="1:14" s="15" customFormat="1" ht="13.5" customHeight="1">
      <c r="A305" s="48"/>
      <c r="B305" s="8">
        <v>4120</v>
      </c>
      <c r="C305" s="5" t="s">
        <v>52</v>
      </c>
      <c r="D305" s="40">
        <v>12623</v>
      </c>
      <c r="E305" s="40"/>
      <c r="F305" s="40"/>
      <c r="G305" s="40">
        <f t="shared" si="67"/>
        <v>12623</v>
      </c>
      <c r="H305" s="40">
        <f t="shared" si="68"/>
        <v>12623</v>
      </c>
      <c r="I305" s="40"/>
      <c r="J305" s="86">
        <f>H305</f>
        <v>12623</v>
      </c>
      <c r="K305" s="87"/>
      <c r="L305" s="90"/>
      <c r="M305" s="90"/>
      <c r="N305" s="140"/>
    </row>
    <row r="306" spans="1:14" s="15" customFormat="1" ht="13.5" customHeight="1">
      <c r="A306" s="48"/>
      <c r="B306" s="8">
        <v>4210</v>
      </c>
      <c r="C306" s="6" t="s">
        <v>78</v>
      </c>
      <c r="D306" s="40">
        <v>3172</v>
      </c>
      <c r="E306" s="40"/>
      <c r="F306" s="40"/>
      <c r="G306" s="40">
        <f t="shared" si="67"/>
        <v>3172</v>
      </c>
      <c r="H306" s="40">
        <f t="shared" si="68"/>
        <v>3172</v>
      </c>
      <c r="I306" s="40"/>
      <c r="J306" s="86"/>
      <c r="K306" s="87"/>
      <c r="L306" s="90"/>
      <c r="M306" s="90"/>
      <c r="N306" s="140"/>
    </row>
    <row r="307" spans="1:14" s="15" customFormat="1" ht="13.5" customHeight="1">
      <c r="A307" s="48"/>
      <c r="B307" s="8">
        <v>4260</v>
      </c>
      <c r="C307" s="6" t="s">
        <v>127</v>
      </c>
      <c r="D307" s="40">
        <v>7193</v>
      </c>
      <c r="E307" s="40"/>
      <c r="F307" s="40"/>
      <c r="G307" s="40">
        <f t="shared" si="67"/>
        <v>7193</v>
      </c>
      <c r="H307" s="40">
        <f t="shared" si="68"/>
        <v>7193</v>
      </c>
      <c r="I307" s="40"/>
      <c r="J307" s="86"/>
      <c r="K307" s="87"/>
      <c r="L307" s="90"/>
      <c r="M307" s="90"/>
      <c r="N307" s="140"/>
    </row>
    <row r="308" spans="1:14" s="15" customFormat="1" ht="13.5" customHeight="1">
      <c r="A308" s="48"/>
      <c r="B308" s="8">
        <v>4300</v>
      </c>
      <c r="C308" s="6" t="s">
        <v>59</v>
      </c>
      <c r="D308" s="40">
        <v>2349</v>
      </c>
      <c r="E308" s="40"/>
      <c r="F308" s="40"/>
      <c r="G308" s="40">
        <f t="shared" si="67"/>
        <v>2349</v>
      </c>
      <c r="H308" s="40">
        <f t="shared" si="68"/>
        <v>2349</v>
      </c>
      <c r="I308" s="40"/>
      <c r="J308" s="86"/>
      <c r="K308" s="87"/>
      <c r="L308" s="90"/>
      <c r="M308" s="90"/>
      <c r="N308" s="140"/>
    </row>
    <row r="309" spans="1:14" s="15" customFormat="1" ht="13.5" customHeight="1">
      <c r="A309" s="48"/>
      <c r="B309" s="8">
        <v>4370</v>
      </c>
      <c r="C309" s="5" t="s">
        <v>234</v>
      </c>
      <c r="D309" s="40">
        <v>1633</v>
      </c>
      <c r="E309" s="40"/>
      <c r="F309" s="40"/>
      <c r="G309" s="40">
        <f t="shared" si="67"/>
        <v>1633</v>
      </c>
      <c r="H309" s="40">
        <f t="shared" si="68"/>
        <v>1633</v>
      </c>
      <c r="I309" s="40"/>
      <c r="J309" s="86"/>
      <c r="K309" s="87"/>
      <c r="L309" s="90"/>
      <c r="M309" s="90"/>
      <c r="N309" s="140"/>
    </row>
    <row r="310" spans="1:14" s="15" customFormat="1" ht="13.5" customHeight="1">
      <c r="A310" s="48"/>
      <c r="B310" s="8">
        <v>4440</v>
      </c>
      <c r="C310" s="6" t="s">
        <v>65</v>
      </c>
      <c r="D310" s="40">
        <v>78176</v>
      </c>
      <c r="E310" s="40"/>
      <c r="F310" s="40"/>
      <c r="G310" s="40">
        <f t="shared" si="67"/>
        <v>78176</v>
      </c>
      <c r="H310" s="40">
        <f t="shared" si="68"/>
        <v>78176</v>
      </c>
      <c r="I310" s="40"/>
      <c r="J310" s="86"/>
      <c r="K310" s="87"/>
      <c r="L310" s="90"/>
      <c r="M310" s="90"/>
      <c r="N310" s="140"/>
    </row>
    <row r="311" spans="1:14" s="15" customFormat="1" ht="18.75" customHeight="1">
      <c r="A311" s="46" t="s">
        <v>171</v>
      </c>
      <c r="B311" s="47"/>
      <c r="C311" s="33" t="s">
        <v>172</v>
      </c>
      <c r="D311" s="84">
        <f>SUM(D312:D336)</f>
        <v>6087606</v>
      </c>
      <c r="E311" s="84">
        <f aca="true" t="shared" si="69" ref="E311:N311">SUM(E312:E336)</f>
        <v>0</v>
      </c>
      <c r="F311" s="84">
        <f t="shared" si="69"/>
        <v>0</v>
      </c>
      <c r="G311" s="84">
        <f t="shared" si="69"/>
        <v>6087606</v>
      </c>
      <c r="H311" s="84">
        <f t="shared" si="69"/>
        <v>6068086</v>
      </c>
      <c r="I311" s="84">
        <f t="shared" si="69"/>
        <v>3723029</v>
      </c>
      <c r="J311" s="84">
        <f t="shared" si="69"/>
        <v>641426</v>
      </c>
      <c r="K311" s="84">
        <f t="shared" si="69"/>
        <v>133755</v>
      </c>
      <c r="L311" s="84">
        <f t="shared" si="69"/>
        <v>0</v>
      </c>
      <c r="M311" s="84">
        <f t="shared" si="69"/>
        <v>0</v>
      </c>
      <c r="N311" s="84">
        <f t="shared" si="69"/>
        <v>19520</v>
      </c>
    </row>
    <row r="312" spans="1:14" s="15" customFormat="1" ht="18.75" customHeight="1">
      <c r="A312" s="147"/>
      <c r="B312" s="98" t="s">
        <v>160</v>
      </c>
      <c r="C312" s="5" t="s">
        <v>174</v>
      </c>
      <c r="D312" s="97">
        <v>133755</v>
      </c>
      <c r="E312" s="97"/>
      <c r="F312" s="97"/>
      <c r="G312" s="97">
        <f>D312+E312-F312</f>
        <v>133755</v>
      </c>
      <c r="H312" s="97">
        <f>G312</f>
        <v>133755</v>
      </c>
      <c r="I312" s="97"/>
      <c r="J312" s="97"/>
      <c r="K312" s="97">
        <f>H312</f>
        <v>133755</v>
      </c>
      <c r="L312" s="97"/>
      <c r="M312" s="97"/>
      <c r="N312" s="108"/>
    </row>
    <row r="313" spans="1:14" s="15" customFormat="1" ht="18" customHeight="1">
      <c r="A313" s="48"/>
      <c r="B313" s="9" t="s">
        <v>486</v>
      </c>
      <c r="C313" s="5" t="s">
        <v>173</v>
      </c>
      <c r="D313" s="40">
        <v>344</v>
      </c>
      <c r="E313" s="40"/>
      <c r="F313" s="40"/>
      <c r="G313" s="97">
        <f aca="true" t="shared" si="70" ref="G313:G336">D313+E313-F313</f>
        <v>344</v>
      </c>
      <c r="H313" s="97">
        <f aca="true" t="shared" si="71" ref="H313:H335">G313</f>
        <v>344</v>
      </c>
      <c r="I313" s="40"/>
      <c r="J313" s="86"/>
      <c r="K313" s="87"/>
      <c r="L313" s="90"/>
      <c r="M313" s="90"/>
      <c r="N313" s="140"/>
    </row>
    <row r="314" spans="1:14" s="15" customFormat="1" ht="15.75" customHeight="1">
      <c r="A314" s="48"/>
      <c r="B314" s="9" t="s">
        <v>45</v>
      </c>
      <c r="C314" s="5" t="s">
        <v>289</v>
      </c>
      <c r="D314" s="40">
        <v>3467135</v>
      </c>
      <c r="E314" s="40"/>
      <c r="F314" s="40"/>
      <c r="G314" s="97">
        <f t="shared" si="70"/>
        <v>3467135</v>
      </c>
      <c r="H314" s="97">
        <f t="shared" si="71"/>
        <v>3467135</v>
      </c>
      <c r="I314" s="40">
        <f>H314</f>
        <v>3467135</v>
      </c>
      <c r="J314" s="86"/>
      <c r="K314" s="87"/>
      <c r="L314" s="90"/>
      <c r="M314" s="90"/>
      <c r="N314" s="140"/>
    </row>
    <row r="315" spans="1:14" s="15" customFormat="1" ht="15" customHeight="1">
      <c r="A315" s="48"/>
      <c r="B315" s="9" t="s">
        <v>49</v>
      </c>
      <c r="C315" s="5" t="s">
        <v>50</v>
      </c>
      <c r="D315" s="40">
        <v>248694</v>
      </c>
      <c r="E315" s="40"/>
      <c r="F315" s="40"/>
      <c r="G315" s="97">
        <f t="shared" si="70"/>
        <v>248694</v>
      </c>
      <c r="H315" s="97">
        <f t="shared" si="71"/>
        <v>248694</v>
      </c>
      <c r="I315" s="40">
        <f>H315</f>
        <v>248694</v>
      </c>
      <c r="J315" s="86"/>
      <c r="K315" s="87"/>
      <c r="L315" s="90"/>
      <c r="M315" s="90"/>
      <c r="N315" s="140"/>
    </row>
    <row r="316" spans="1:14" s="15" customFormat="1" ht="12.75" customHeight="1">
      <c r="A316" s="48"/>
      <c r="B316" s="57" t="s">
        <v>94</v>
      </c>
      <c r="C316" s="5" t="s">
        <v>108</v>
      </c>
      <c r="D316" s="40">
        <v>556211</v>
      </c>
      <c r="E316" s="40"/>
      <c r="F316" s="40"/>
      <c r="G316" s="97">
        <f t="shared" si="70"/>
        <v>556211</v>
      </c>
      <c r="H316" s="97">
        <f t="shared" si="71"/>
        <v>556211</v>
      </c>
      <c r="I316" s="40"/>
      <c r="J316" s="86">
        <f>H316</f>
        <v>556211</v>
      </c>
      <c r="K316" s="87"/>
      <c r="L316" s="90"/>
      <c r="M316" s="90"/>
      <c r="N316" s="140"/>
    </row>
    <row r="317" spans="1:14" s="15" customFormat="1" ht="15" customHeight="1">
      <c r="A317" s="48"/>
      <c r="B317" s="57" t="s">
        <v>51</v>
      </c>
      <c r="C317" s="5" t="s">
        <v>52</v>
      </c>
      <c r="D317" s="40">
        <v>85215</v>
      </c>
      <c r="E317" s="40"/>
      <c r="F317" s="40"/>
      <c r="G317" s="97">
        <f t="shared" si="70"/>
        <v>85215</v>
      </c>
      <c r="H317" s="97">
        <f t="shared" si="71"/>
        <v>85215</v>
      </c>
      <c r="I317" s="40"/>
      <c r="J317" s="86">
        <f>H317</f>
        <v>85215</v>
      </c>
      <c r="K317" s="87"/>
      <c r="L317" s="90"/>
      <c r="M317" s="90"/>
      <c r="N317" s="140"/>
    </row>
    <row r="318" spans="1:14" s="15" customFormat="1" ht="14.25" customHeight="1">
      <c r="A318" s="48"/>
      <c r="B318" s="9" t="s">
        <v>426</v>
      </c>
      <c r="C318" s="5" t="s">
        <v>427</v>
      </c>
      <c r="D318" s="40">
        <v>7200</v>
      </c>
      <c r="E318" s="40"/>
      <c r="F318" s="40"/>
      <c r="G318" s="97">
        <f t="shared" si="70"/>
        <v>7200</v>
      </c>
      <c r="H318" s="97">
        <f t="shared" si="71"/>
        <v>7200</v>
      </c>
      <c r="I318" s="40">
        <f>H318</f>
        <v>7200</v>
      </c>
      <c r="J318" s="86"/>
      <c r="K318" s="87"/>
      <c r="L318" s="90"/>
      <c r="M318" s="90"/>
      <c r="N318" s="140"/>
    </row>
    <row r="319" spans="1:14" s="15" customFormat="1" ht="15" customHeight="1">
      <c r="A319" s="48"/>
      <c r="B319" s="9" t="s">
        <v>53</v>
      </c>
      <c r="C319" s="6" t="s">
        <v>78</v>
      </c>
      <c r="D319" s="40">
        <v>612111</v>
      </c>
      <c r="E319" s="40"/>
      <c r="F319" s="40"/>
      <c r="G319" s="97">
        <f t="shared" si="70"/>
        <v>612111</v>
      </c>
      <c r="H319" s="97">
        <f t="shared" si="71"/>
        <v>612111</v>
      </c>
      <c r="I319" s="40"/>
      <c r="J319" s="86"/>
      <c r="K319" s="87"/>
      <c r="L319" s="90"/>
      <c r="M319" s="90"/>
      <c r="N319" s="140"/>
    </row>
    <row r="320" spans="1:14" s="15" customFormat="1" ht="15" customHeight="1">
      <c r="A320" s="48"/>
      <c r="B320" s="9" t="s">
        <v>158</v>
      </c>
      <c r="C320" s="5" t="s">
        <v>229</v>
      </c>
      <c r="D320" s="40">
        <v>10129</v>
      </c>
      <c r="E320" s="40"/>
      <c r="F320" s="90"/>
      <c r="G320" s="97">
        <f t="shared" si="70"/>
        <v>10129</v>
      </c>
      <c r="H320" s="97">
        <f t="shared" si="71"/>
        <v>10129</v>
      </c>
      <c r="I320" s="40"/>
      <c r="J320" s="86"/>
      <c r="K320" s="87"/>
      <c r="L320" s="90"/>
      <c r="M320" s="90"/>
      <c r="N320" s="140"/>
    </row>
    <row r="321" spans="1:14" s="15" customFormat="1" ht="14.25" customHeight="1">
      <c r="A321" s="48"/>
      <c r="B321" s="9" t="s">
        <v>55</v>
      </c>
      <c r="C321" s="6" t="s">
        <v>127</v>
      </c>
      <c r="D321" s="40">
        <v>360612</v>
      </c>
      <c r="E321" s="40"/>
      <c r="F321" s="40"/>
      <c r="G321" s="97">
        <f t="shared" si="70"/>
        <v>360612</v>
      </c>
      <c r="H321" s="97">
        <f t="shared" si="71"/>
        <v>360612</v>
      </c>
      <c r="I321" s="40"/>
      <c r="J321" s="86"/>
      <c r="K321" s="87"/>
      <c r="L321" s="90"/>
      <c r="M321" s="90"/>
      <c r="N321" s="140"/>
    </row>
    <row r="322" spans="1:14" s="15" customFormat="1" ht="14.25" customHeight="1">
      <c r="A322" s="48"/>
      <c r="B322" s="9" t="s">
        <v>57</v>
      </c>
      <c r="C322" s="6" t="s">
        <v>128</v>
      </c>
      <c r="D322" s="40">
        <v>136417</v>
      </c>
      <c r="E322" s="40"/>
      <c r="F322" s="40"/>
      <c r="G322" s="97">
        <f t="shared" si="70"/>
        <v>136417</v>
      </c>
      <c r="H322" s="97">
        <f t="shared" si="71"/>
        <v>136417</v>
      </c>
      <c r="I322" s="40"/>
      <c r="J322" s="86"/>
      <c r="K322" s="87"/>
      <c r="L322" s="90"/>
      <c r="M322" s="90"/>
      <c r="N322" s="140"/>
    </row>
    <row r="323" spans="1:14" s="15" customFormat="1" ht="14.25" customHeight="1">
      <c r="A323" s="48"/>
      <c r="B323" s="9" t="s">
        <v>114</v>
      </c>
      <c r="C323" s="6" t="s">
        <v>115</v>
      </c>
      <c r="D323" s="40">
        <v>16582</v>
      </c>
      <c r="E323" s="40"/>
      <c r="F323" s="40"/>
      <c r="G323" s="97">
        <f t="shared" si="70"/>
        <v>16582</v>
      </c>
      <c r="H323" s="97">
        <f t="shared" si="71"/>
        <v>16582</v>
      </c>
      <c r="I323" s="40"/>
      <c r="J323" s="86"/>
      <c r="K323" s="87"/>
      <c r="L323" s="90"/>
      <c r="M323" s="90"/>
      <c r="N323" s="140"/>
    </row>
    <row r="324" spans="1:14" s="15" customFormat="1" ht="14.25" customHeight="1">
      <c r="A324" s="48"/>
      <c r="B324" s="9" t="s">
        <v>58</v>
      </c>
      <c r="C324" s="6" t="s">
        <v>129</v>
      </c>
      <c r="D324" s="40">
        <v>113614</v>
      </c>
      <c r="E324" s="40"/>
      <c r="F324" s="40"/>
      <c r="G324" s="97">
        <f t="shared" si="70"/>
        <v>113614</v>
      </c>
      <c r="H324" s="97">
        <f t="shared" si="71"/>
        <v>113614</v>
      </c>
      <c r="I324" s="40"/>
      <c r="J324" s="86"/>
      <c r="K324" s="87"/>
      <c r="L324" s="90"/>
      <c r="M324" s="90"/>
      <c r="N324" s="140"/>
    </row>
    <row r="325" spans="1:14" s="15" customFormat="1" ht="14.25" customHeight="1">
      <c r="A325" s="48"/>
      <c r="B325" s="9" t="s">
        <v>428</v>
      </c>
      <c r="C325" s="6" t="s">
        <v>429</v>
      </c>
      <c r="D325" s="40">
        <v>6090</v>
      </c>
      <c r="E325" s="40"/>
      <c r="F325" s="40"/>
      <c r="G325" s="97">
        <f t="shared" si="70"/>
        <v>6090</v>
      </c>
      <c r="H325" s="97">
        <f t="shared" si="71"/>
        <v>6090</v>
      </c>
      <c r="I325" s="40"/>
      <c r="J325" s="86"/>
      <c r="K325" s="87"/>
      <c r="L325" s="90"/>
      <c r="M325" s="90"/>
      <c r="N325" s="140"/>
    </row>
    <row r="326" spans="1:14" s="15" customFormat="1" ht="14.25" customHeight="1">
      <c r="A326" s="48"/>
      <c r="B326" s="9" t="s">
        <v>238</v>
      </c>
      <c r="C326" s="5" t="s">
        <v>240</v>
      </c>
      <c r="D326" s="40">
        <v>2340</v>
      </c>
      <c r="E326" s="40"/>
      <c r="F326" s="40"/>
      <c r="G326" s="97">
        <f t="shared" si="70"/>
        <v>2340</v>
      </c>
      <c r="H326" s="97">
        <f t="shared" si="71"/>
        <v>2340</v>
      </c>
      <c r="I326" s="40"/>
      <c r="J326" s="86"/>
      <c r="K326" s="87"/>
      <c r="L326" s="90"/>
      <c r="M326" s="90"/>
      <c r="N326" s="140"/>
    </row>
    <row r="327" spans="1:14" s="15" customFormat="1" ht="14.25" customHeight="1">
      <c r="A327" s="48"/>
      <c r="B327" s="9" t="s">
        <v>230</v>
      </c>
      <c r="C327" s="5" t="s">
        <v>234</v>
      </c>
      <c r="D327" s="40">
        <v>11643</v>
      </c>
      <c r="E327" s="40"/>
      <c r="F327" s="40"/>
      <c r="G327" s="97">
        <f t="shared" si="70"/>
        <v>11643</v>
      </c>
      <c r="H327" s="97">
        <f t="shared" si="71"/>
        <v>11643</v>
      </c>
      <c r="I327" s="40"/>
      <c r="J327" s="86"/>
      <c r="K327" s="87"/>
      <c r="L327" s="90"/>
      <c r="M327" s="90"/>
      <c r="N327" s="140"/>
    </row>
    <row r="328" spans="1:14" s="15" customFormat="1" ht="15" customHeight="1">
      <c r="A328" s="48"/>
      <c r="B328" s="9" t="s">
        <v>60</v>
      </c>
      <c r="C328" s="6" t="s">
        <v>61</v>
      </c>
      <c r="D328" s="40">
        <v>5305</v>
      </c>
      <c r="E328" s="40"/>
      <c r="F328" s="40"/>
      <c r="G328" s="97">
        <f t="shared" si="70"/>
        <v>5305</v>
      </c>
      <c r="H328" s="97">
        <f t="shared" si="71"/>
        <v>5305</v>
      </c>
      <c r="I328" s="40"/>
      <c r="J328" s="86"/>
      <c r="K328" s="87"/>
      <c r="L328" s="90"/>
      <c r="M328" s="90"/>
      <c r="N328" s="140"/>
    </row>
    <row r="329" spans="1:14" s="15" customFormat="1" ht="15" customHeight="1">
      <c r="A329" s="48"/>
      <c r="B329" s="9" t="s">
        <v>474</v>
      </c>
      <c r="C329" s="6" t="s">
        <v>475</v>
      </c>
      <c r="D329" s="40">
        <v>1010</v>
      </c>
      <c r="E329" s="40"/>
      <c r="F329" s="40"/>
      <c r="G329" s="97">
        <f t="shared" si="70"/>
        <v>1010</v>
      </c>
      <c r="H329" s="97">
        <f t="shared" si="71"/>
        <v>1010</v>
      </c>
      <c r="I329" s="40"/>
      <c r="J329" s="86"/>
      <c r="K329" s="87"/>
      <c r="L329" s="90"/>
      <c r="M329" s="90"/>
      <c r="N329" s="140"/>
    </row>
    <row r="330" spans="1:14" s="15" customFormat="1" ht="12.75" customHeight="1">
      <c r="A330" s="48"/>
      <c r="B330" s="9" t="s">
        <v>64</v>
      </c>
      <c r="C330" s="6" t="s">
        <v>65</v>
      </c>
      <c r="D330" s="40">
        <v>273377</v>
      </c>
      <c r="E330" s="40"/>
      <c r="F330" s="40"/>
      <c r="G330" s="97">
        <f t="shared" si="70"/>
        <v>273377</v>
      </c>
      <c r="H330" s="97">
        <f t="shared" si="71"/>
        <v>273377</v>
      </c>
      <c r="I330" s="40"/>
      <c r="J330" s="86"/>
      <c r="K330" s="87"/>
      <c r="L330" s="90"/>
      <c r="M330" s="90"/>
      <c r="N330" s="140"/>
    </row>
    <row r="331" spans="1:14" s="15" customFormat="1" ht="13.5" customHeight="1">
      <c r="A331" s="48"/>
      <c r="B331" s="9" t="s">
        <v>132</v>
      </c>
      <c r="C331" s="6" t="s">
        <v>247</v>
      </c>
      <c r="D331" s="40">
        <v>1748</v>
      </c>
      <c r="E331" s="40"/>
      <c r="F331" s="40"/>
      <c r="G331" s="97">
        <f t="shared" si="70"/>
        <v>1748</v>
      </c>
      <c r="H331" s="97">
        <f t="shared" si="71"/>
        <v>1748</v>
      </c>
      <c r="I331" s="40"/>
      <c r="J331" s="86"/>
      <c r="K331" s="87"/>
      <c r="L331" s="90"/>
      <c r="M331" s="90"/>
      <c r="N331" s="140"/>
    </row>
    <row r="332" spans="1:14" s="15" customFormat="1" ht="13.5" customHeight="1">
      <c r="A332" s="48"/>
      <c r="B332" s="9" t="s">
        <v>433</v>
      </c>
      <c r="C332" s="6" t="s">
        <v>311</v>
      </c>
      <c r="D332" s="40">
        <v>1709</v>
      </c>
      <c r="E332" s="40"/>
      <c r="F332" s="40"/>
      <c r="G332" s="97">
        <f t="shared" si="70"/>
        <v>1709</v>
      </c>
      <c r="H332" s="97">
        <f t="shared" si="71"/>
        <v>1709</v>
      </c>
      <c r="I332" s="40"/>
      <c r="J332" s="86"/>
      <c r="K332" s="87"/>
      <c r="L332" s="90"/>
      <c r="M332" s="90"/>
      <c r="N332" s="140"/>
    </row>
    <row r="333" spans="1:14" s="15" customFormat="1" ht="13.5" customHeight="1">
      <c r="A333" s="48"/>
      <c r="B333" s="9" t="s">
        <v>231</v>
      </c>
      <c r="C333" s="6" t="s">
        <v>235</v>
      </c>
      <c r="D333" s="40">
        <v>1384</v>
      </c>
      <c r="E333" s="40"/>
      <c r="F333" s="40"/>
      <c r="G333" s="97">
        <f t="shared" si="70"/>
        <v>1384</v>
      </c>
      <c r="H333" s="97">
        <f t="shared" si="71"/>
        <v>1384</v>
      </c>
      <c r="I333" s="40"/>
      <c r="J333" s="86"/>
      <c r="K333" s="87"/>
      <c r="L333" s="90"/>
      <c r="M333" s="90"/>
      <c r="N333" s="140"/>
    </row>
    <row r="334" spans="1:14" s="15" customFormat="1" ht="13.5" customHeight="1">
      <c r="A334" s="48"/>
      <c r="B334" s="9" t="s">
        <v>232</v>
      </c>
      <c r="C334" s="5" t="s">
        <v>236</v>
      </c>
      <c r="D334" s="40">
        <v>4005</v>
      </c>
      <c r="E334" s="40"/>
      <c r="F334" s="40"/>
      <c r="G334" s="97">
        <f t="shared" si="70"/>
        <v>4005</v>
      </c>
      <c r="H334" s="97">
        <f t="shared" si="71"/>
        <v>4005</v>
      </c>
      <c r="I334" s="40"/>
      <c r="J334" s="86"/>
      <c r="K334" s="87"/>
      <c r="L334" s="90"/>
      <c r="M334" s="90"/>
      <c r="N334" s="140"/>
    </row>
    <row r="335" spans="1:14" s="15" customFormat="1" ht="13.5" customHeight="1">
      <c r="A335" s="48"/>
      <c r="B335" s="9" t="s">
        <v>233</v>
      </c>
      <c r="C335" s="5" t="s">
        <v>237</v>
      </c>
      <c r="D335" s="40">
        <v>11456</v>
      </c>
      <c r="E335" s="40"/>
      <c r="F335" s="40"/>
      <c r="G335" s="97">
        <f t="shared" si="70"/>
        <v>11456</v>
      </c>
      <c r="H335" s="97">
        <f t="shared" si="71"/>
        <v>11456</v>
      </c>
      <c r="I335" s="40"/>
      <c r="J335" s="86"/>
      <c r="K335" s="87"/>
      <c r="L335" s="90"/>
      <c r="M335" s="90"/>
      <c r="N335" s="140"/>
    </row>
    <row r="336" spans="1:14" s="15" customFormat="1" ht="13.5" customHeight="1">
      <c r="A336" s="48"/>
      <c r="B336" s="9" t="s">
        <v>81</v>
      </c>
      <c r="C336" s="5" t="s">
        <v>20</v>
      </c>
      <c r="D336" s="40">
        <v>19520</v>
      </c>
      <c r="E336" s="40"/>
      <c r="F336" s="40"/>
      <c r="G336" s="97">
        <f t="shared" si="70"/>
        <v>19520</v>
      </c>
      <c r="H336" s="97"/>
      <c r="I336" s="40"/>
      <c r="J336" s="86"/>
      <c r="K336" s="87"/>
      <c r="L336" s="90"/>
      <c r="M336" s="90"/>
      <c r="N336" s="188">
        <f>G336</f>
        <v>19520</v>
      </c>
    </row>
    <row r="337" spans="1:14" s="15" customFormat="1" ht="17.25" customHeight="1">
      <c r="A337" s="46" t="s">
        <v>177</v>
      </c>
      <c r="B337" s="52"/>
      <c r="C337" s="33" t="s">
        <v>178</v>
      </c>
      <c r="D337" s="84">
        <f>SUM(D338:D350)</f>
        <v>1278715</v>
      </c>
      <c r="E337" s="84">
        <f>SUM(E338:E350)</f>
        <v>0</v>
      </c>
      <c r="F337" s="84">
        <f>SUM(F338:F350)</f>
        <v>0</v>
      </c>
      <c r="G337" s="84">
        <f>SUM(G338:G350)</f>
        <v>1278715</v>
      </c>
      <c r="H337" s="84">
        <f>SUM(H338:H350)</f>
        <v>1278715</v>
      </c>
      <c r="I337" s="84">
        <f aca="true" t="shared" si="72" ref="I337:N337">SUM(I338:I350)</f>
        <v>683857</v>
      </c>
      <c r="J337" s="84">
        <f t="shared" si="72"/>
        <v>115143</v>
      </c>
      <c r="K337" s="84">
        <f t="shared" si="72"/>
        <v>387823</v>
      </c>
      <c r="L337" s="84">
        <f t="shared" si="72"/>
        <v>0</v>
      </c>
      <c r="M337" s="84">
        <f t="shared" si="72"/>
        <v>0</v>
      </c>
      <c r="N337" s="85">
        <f t="shared" si="72"/>
        <v>0</v>
      </c>
    </row>
    <row r="338" spans="1:14" s="15" customFormat="1" ht="17.25" customHeight="1">
      <c r="A338" s="147"/>
      <c r="B338" s="98" t="s">
        <v>160</v>
      </c>
      <c r="C338" s="5" t="s">
        <v>19</v>
      </c>
      <c r="D338" s="97">
        <v>387823</v>
      </c>
      <c r="E338" s="97"/>
      <c r="F338" s="97"/>
      <c r="G338" s="97">
        <f>D338+E338-F338</f>
        <v>387823</v>
      </c>
      <c r="H338" s="97">
        <f>G338</f>
        <v>387823</v>
      </c>
      <c r="I338" s="97"/>
      <c r="J338" s="97"/>
      <c r="K338" s="97">
        <f>H338</f>
        <v>387823</v>
      </c>
      <c r="L338" s="97"/>
      <c r="M338" s="97"/>
      <c r="N338" s="108"/>
    </row>
    <row r="339" spans="1:14" s="15" customFormat="1" ht="16.5" customHeight="1">
      <c r="A339" s="60"/>
      <c r="B339" s="9" t="s">
        <v>45</v>
      </c>
      <c r="C339" s="5" t="s">
        <v>289</v>
      </c>
      <c r="D339" s="40">
        <v>636497</v>
      </c>
      <c r="E339" s="40"/>
      <c r="F339" s="40"/>
      <c r="G339" s="97">
        <f aca="true" t="shared" si="73" ref="G339:G350">D339+E339-F339</f>
        <v>636497</v>
      </c>
      <c r="H339" s="97">
        <f aca="true" t="shared" si="74" ref="H339:H350">G339</f>
        <v>636497</v>
      </c>
      <c r="I339" s="40">
        <f>H339</f>
        <v>636497</v>
      </c>
      <c r="J339" s="86"/>
      <c r="K339" s="87"/>
      <c r="L339" s="90"/>
      <c r="M339" s="90"/>
      <c r="N339" s="140"/>
    </row>
    <row r="340" spans="1:14" s="15" customFormat="1" ht="16.5" customHeight="1">
      <c r="A340" s="60"/>
      <c r="B340" s="9" t="s">
        <v>49</v>
      </c>
      <c r="C340" s="5" t="s">
        <v>50</v>
      </c>
      <c r="D340" s="40">
        <v>47360</v>
      </c>
      <c r="E340" s="40"/>
      <c r="F340" s="40"/>
      <c r="G340" s="97">
        <f t="shared" si="73"/>
        <v>47360</v>
      </c>
      <c r="H340" s="97">
        <f t="shared" si="74"/>
        <v>47360</v>
      </c>
      <c r="I340" s="40">
        <f>H340</f>
        <v>47360</v>
      </c>
      <c r="J340" s="86"/>
      <c r="K340" s="87"/>
      <c r="L340" s="90"/>
      <c r="M340" s="90"/>
      <c r="N340" s="140"/>
    </row>
    <row r="341" spans="1:14" s="15" customFormat="1" ht="16.5" customHeight="1">
      <c r="A341" s="60"/>
      <c r="B341" s="57" t="s">
        <v>94</v>
      </c>
      <c r="C341" s="5" t="s">
        <v>108</v>
      </c>
      <c r="D341" s="40">
        <v>99086</v>
      </c>
      <c r="E341" s="40"/>
      <c r="F341" s="40"/>
      <c r="G341" s="97">
        <f t="shared" si="73"/>
        <v>99086</v>
      </c>
      <c r="H341" s="97">
        <f t="shared" si="74"/>
        <v>99086</v>
      </c>
      <c r="I341" s="40"/>
      <c r="J341" s="86">
        <f>H341</f>
        <v>99086</v>
      </c>
      <c r="K341" s="87"/>
      <c r="L341" s="90"/>
      <c r="M341" s="90"/>
      <c r="N341" s="140"/>
    </row>
    <row r="342" spans="1:14" s="15" customFormat="1" ht="16.5" customHeight="1">
      <c r="A342" s="60"/>
      <c r="B342" s="57" t="s">
        <v>51</v>
      </c>
      <c r="C342" s="5" t="s">
        <v>52</v>
      </c>
      <c r="D342" s="40">
        <v>16057</v>
      </c>
      <c r="E342" s="40"/>
      <c r="F342" s="40"/>
      <c r="G342" s="97">
        <f t="shared" si="73"/>
        <v>16057</v>
      </c>
      <c r="H342" s="97">
        <f t="shared" si="74"/>
        <v>16057</v>
      </c>
      <c r="I342" s="40"/>
      <c r="J342" s="86">
        <f>H342</f>
        <v>16057</v>
      </c>
      <c r="K342" s="87"/>
      <c r="L342" s="90"/>
      <c r="M342" s="90"/>
      <c r="N342" s="140"/>
    </row>
    <row r="343" spans="1:14" s="15" customFormat="1" ht="16.5" customHeight="1">
      <c r="A343" s="60"/>
      <c r="B343" s="9" t="s">
        <v>53</v>
      </c>
      <c r="C343" s="6" t="s">
        <v>78</v>
      </c>
      <c r="D343" s="40">
        <v>34308</v>
      </c>
      <c r="E343" s="40"/>
      <c r="F343" s="40"/>
      <c r="G343" s="97">
        <f t="shared" si="73"/>
        <v>34308</v>
      </c>
      <c r="H343" s="97">
        <f t="shared" si="74"/>
        <v>34308</v>
      </c>
      <c r="I343" s="40"/>
      <c r="J343" s="86"/>
      <c r="K343" s="87"/>
      <c r="L343" s="90"/>
      <c r="M343" s="90"/>
      <c r="N343" s="140"/>
    </row>
    <row r="344" spans="1:14" s="15" customFormat="1" ht="16.5" customHeight="1">
      <c r="A344" s="60"/>
      <c r="B344" s="9" t="s">
        <v>55</v>
      </c>
      <c r="C344" s="6" t="s">
        <v>56</v>
      </c>
      <c r="D344" s="40">
        <v>6780</v>
      </c>
      <c r="E344" s="40"/>
      <c r="F344" s="40"/>
      <c r="G344" s="97">
        <f t="shared" si="73"/>
        <v>6780</v>
      </c>
      <c r="H344" s="97">
        <f t="shared" si="74"/>
        <v>6780</v>
      </c>
      <c r="I344" s="40"/>
      <c r="J344" s="86"/>
      <c r="K344" s="87"/>
      <c r="L344" s="90"/>
      <c r="M344" s="90"/>
      <c r="N344" s="140"/>
    </row>
    <row r="345" spans="1:14" s="15" customFormat="1" ht="16.5" customHeight="1">
      <c r="A345" s="60"/>
      <c r="B345" s="9" t="s">
        <v>114</v>
      </c>
      <c r="C345" s="6" t="s">
        <v>115</v>
      </c>
      <c r="D345" s="40">
        <v>682</v>
      </c>
      <c r="E345" s="40"/>
      <c r="F345" s="40"/>
      <c r="G345" s="97">
        <f t="shared" si="73"/>
        <v>682</v>
      </c>
      <c r="H345" s="97">
        <f t="shared" si="74"/>
        <v>682</v>
      </c>
      <c r="I345" s="40"/>
      <c r="J345" s="86"/>
      <c r="K345" s="87"/>
      <c r="L345" s="90"/>
      <c r="M345" s="90"/>
      <c r="N345" s="140"/>
    </row>
    <row r="346" spans="1:14" s="15" customFormat="1" ht="16.5" customHeight="1">
      <c r="A346" s="60"/>
      <c r="B346" s="9" t="s">
        <v>58</v>
      </c>
      <c r="C346" s="6" t="s">
        <v>59</v>
      </c>
      <c r="D346" s="40">
        <v>7414</v>
      </c>
      <c r="E346" s="40"/>
      <c r="F346" s="40"/>
      <c r="G346" s="97">
        <f t="shared" si="73"/>
        <v>7414</v>
      </c>
      <c r="H346" s="97">
        <f t="shared" si="74"/>
        <v>7414</v>
      </c>
      <c r="I346" s="40"/>
      <c r="J346" s="86"/>
      <c r="K346" s="87"/>
      <c r="L346" s="90"/>
      <c r="M346" s="90"/>
      <c r="N346" s="140"/>
    </row>
    <row r="347" spans="1:14" s="15" customFormat="1" ht="16.5" customHeight="1">
      <c r="A347" s="60"/>
      <c r="B347" s="9" t="s">
        <v>428</v>
      </c>
      <c r="C347" s="6" t="s">
        <v>429</v>
      </c>
      <c r="D347" s="40">
        <v>88</v>
      </c>
      <c r="E347" s="40"/>
      <c r="F347" s="40"/>
      <c r="G347" s="97">
        <f t="shared" si="73"/>
        <v>88</v>
      </c>
      <c r="H347" s="97">
        <f t="shared" si="74"/>
        <v>88</v>
      </c>
      <c r="I347" s="40"/>
      <c r="J347" s="86"/>
      <c r="K347" s="87"/>
      <c r="L347" s="90"/>
      <c r="M347" s="90"/>
      <c r="N347" s="140"/>
    </row>
    <row r="348" spans="1:14" s="15" customFormat="1" ht="16.5" customHeight="1">
      <c r="A348" s="60"/>
      <c r="B348" s="9" t="s">
        <v>230</v>
      </c>
      <c r="C348" s="5" t="s">
        <v>234</v>
      </c>
      <c r="D348" s="40">
        <v>1029</v>
      </c>
      <c r="E348" s="40"/>
      <c r="F348" s="40"/>
      <c r="G348" s="97">
        <f t="shared" si="73"/>
        <v>1029</v>
      </c>
      <c r="H348" s="97">
        <f t="shared" si="74"/>
        <v>1029</v>
      </c>
      <c r="I348" s="40"/>
      <c r="J348" s="86"/>
      <c r="K348" s="87"/>
      <c r="L348" s="90"/>
      <c r="M348" s="90"/>
      <c r="N348" s="140"/>
    </row>
    <row r="349" spans="1:14" s="15" customFormat="1" ht="15.75" customHeight="1">
      <c r="A349" s="60"/>
      <c r="B349" s="9" t="s">
        <v>64</v>
      </c>
      <c r="C349" s="6" t="s">
        <v>65</v>
      </c>
      <c r="D349" s="40">
        <v>39891</v>
      </c>
      <c r="E349" s="40"/>
      <c r="F349" s="40"/>
      <c r="G349" s="97">
        <f t="shared" si="73"/>
        <v>39891</v>
      </c>
      <c r="H349" s="97">
        <f t="shared" si="74"/>
        <v>39891</v>
      </c>
      <c r="I349" s="40"/>
      <c r="J349" s="86"/>
      <c r="K349" s="87"/>
      <c r="L349" s="90"/>
      <c r="M349" s="90"/>
      <c r="N349" s="140"/>
    </row>
    <row r="350" spans="1:14" s="15" customFormat="1" ht="15.75" customHeight="1">
      <c r="A350" s="60"/>
      <c r="B350" s="9" t="s">
        <v>232</v>
      </c>
      <c r="C350" s="5" t="s">
        <v>236</v>
      </c>
      <c r="D350" s="40">
        <v>1700</v>
      </c>
      <c r="E350" s="40"/>
      <c r="F350" s="40"/>
      <c r="G350" s="97">
        <f t="shared" si="73"/>
        <v>1700</v>
      </c>
      <c r="H350" s="97">
        <f t="shared" si="74"/>
        <v>1700</v>
      </c>
      <c r="I350" s="40"/>
      <c r="J350" s="86"/>
      <c r="K350" s="87"/>
      <c r="L350" s="90"/>
      <c r="M350" s="90"/>
      <c r="N350" s="140"/>
    </row>
    <row r="351" spans="1:14" s="15" customFormat="1" ht="27" customHeight="1">
      <c r="A351" s="46" t="s">
        <v>186</v>
      </c>
      <c r="B351" s="47"/>
      <c r="C351" s="34" t="s">
        <v>187</v>
      </c>
      <c r="D351" s="84">
        <f>SUM(D352:D362)</f>
        <v>68606</v>
      </c>
      <c r="E351" s="84">
        <f aca="true" t="shared" si="75" ref="E351:N351">SUM(E352:E362)</f>
        <v>0</v>
      </c>
      <c r="F351" s="84">
        <f t="shared" si="75"/>
        <v>0</v>
      </c>
      <c r="G351" s="84">
        <f t="shared" si="75"/>
        <v>68606</v>
      </c>
      <c r="H351" s="84">
        <f t="shared" si="75"/>
        <v>68606</v>
      </c>
      <c r="I351" s="84">
        <f t="shared" si="75"/>
        <v>27160</v>
      </c>
      <c r="J351" s="84">
        <f t="shared" si="75"/>
        <v>4416</v>
      </c>
      <c r="K351" s="84">
        <f t="shared" si="75"/>
        <v>12000</v>
      </c>
      <c r="L351" s="84">
        <f t="shared" si="75"/>
        <v>0</v>
      </c>
      <c r="M351" s="84">
        <f t="shared" si="75"/>
        <v>0</v>
      </c>
      <c r="N351" s="85">
        <f t="shared" si="75"/>
        <v>0</v>
      </c>
    </row>
    <row r="352" spans="1:14" s="15" customFormat="1" ht="17.25" customHeight="1">
      <c r="A352" s="60"/>
      <c r="B352" s="9" t="s">
        <v>179</v>
      </c>
      <c r="C352" s="5" t="s">
        <v>365</v>
      </c>
      <c r="D352" s="40">
        <v>12000</v>
      </c>
      <c r="E352" s="40"/>
      <c r="F352" s="40"/>
      <c r="G352" s="40">
        <f aca="true" t="shared" si="76" ref="G352:G362">D352+E352-F352</f>
        <v>12000</v>
      </c>
      <c r="H352" s="40">
        <f>G352</f>
        <v>12000</v>
      </c>
      <c r="I352" s="40"/>
      <c r="J352" s="86"/>
      <c r="K352" s="87">
        <f>H352</f>
        <v>12000</v>
      </c>
      <c r="L352" s="90"/>
      <c r="M352" s="90"/>
      <c r="N352" s="140"/>
    </row>
    <row r="353" spans="1:14" s="15" customFormat="1" ht="17.25" customHeight="1">
      <c r="A353" s="60"/>
      <c r="B353" s="9" t="s">
        <v>432</v>
      </c>
      <c r="C353" s="5" t="s">
        <v>366</v>
      </c>
      <c r="D353" s="40">
        <v>9000</v>
      </c>
      <c r="E353" s="40"/>
      <c r="F353" s="40"/>
      <c r="G353" s="40">
        <f t="shared" si="76"/>
        <v>9000</v>
      </c>
      <c r="H353" s="40">
        <f aca="true" t="shared" si="77" ref="H353:H362">G353</f>
        <v>9000</v>
      </c>
      <c r="I353" s="40"/>
      <c r="J353" s="86"/>
      <c r="K353" s="87"/>
      <c r="L353" s="90"/>
      <c r="M353" s="90"/>
      <c r="N353" s="140"/>
    </row>
    <row r="354" spans="1:14" s="15" customFormat="1" ht="17.25" customHeight="1">
      <c r="A354" s="60"/>
      <c r="B354" s="9" t="s">
        <v>45</v>
      </c>
      <c r="C354" s="5" t="s">
        <v>289</v>
      </c>
      <c r="D354" s="40">
        <v>24960</v>
      </c>
      <c r="E354" s="40"/>
      <c r="F354" s="40"/>
      <c r="G354" s="40">
        <f t="shared" si="76"/>
        <v>24960</v>
      </c>
      <c r="H354" s="40">
        <f t="shared" si="77"/>
        <v>24960</v>
      </c>
      <c r="I354" s="40">
        <f>H354</f>
        <v>24960</v>
      </c>
      <c r="J354" s="86"/>
      <c r="K354" s="87"/>
      <c r="L354" s="90"/>
      <c r="M354" s="90"/>
      <c r="N354" s="140"/>
    </row>
    <row r="355" spans="1:14" s="15" customFormat="1" ht="15" customHeight="1">
      <c r="A355" s="60"/>
      <c r="B355" s="9" t="s">
        <v>75</v>
      </c>
      <c r="C355" s="5" t="s">
        <v>108</v>
      </c>
      <c r="D355" s="40">
        <v>3804</v>
      </c>
      <c r="E355" s="40"/>
      <c r="F355" s="40"/>
      <c r="G355" s="40">
        <f t="shared" si="76"/>
        <v>3804</v>
      </c>
      <c r="H355" s="40">
        <f t="shared" si="77"/>
        <v>3804</v>
      </c>
      <c r="I355" s="40"/>
      <c r="J355" s="86">
        <f>H355</f>
        <v>3804</v>
      </c>
      <c r="K355" s="87"/>
      <c r="L355" s="90"/>
      <c r="M355" s="90"/>
      <c r="N355" s="140"/>
    </row>
    <row r="356" spans="1:14" s="15" customFormat="1" ht="18" customHeight="1">
      <c r="A356" s="60"/>
      <c r="B356" s="9" t="s">
        <v>51</v>
      </c>
      <c r="C356" s="5" t="s">
        <v>52</v>
      </c>
      <c r="D356" s="40">
        <v>612</v>
      </c>
      <c r="E356" s="40"/>
      <c r="F356" s="40"/>
      <c r="G356" s="40">
        <f t="shared" si="76"/>
        <v>612</v>
      </c>
      <c r="H356" s="40">
        <f t="shared" si="77"/>
        <v>612</v>
      </c>
      <c r="I356" s="40"/>
      <c r="J356" s="86">
        <f>H356</f>
        <v>612</v>
      </c>
      <c r="K356" s="87"/>
      <c r="L356" s="90"/>
      <c r="M356" s="90"/>
      <c r="N356" s="140"/>
    </row>
    <row r="357" spans="1:14" s="15" customFormat="1" ht="18" customHeight="1">
      <c r="A357" s="60"/>
      <c r="B357" s="9" t="s">
        <v>426</v>
      </c>
      <c r="C357" s="20" t="s">
        <v>427</v>
      </c>
      <c r="D357" s="40">
        <v>2200</v>
      </c>
      <c r="E357" s="40"/>
      <c r="F357" s="40"/>
      <c r="G357" s="40">
        <f t="shared" si="76"/>
        <v>2200</v>
      </c>
      <c r="H357" s="40">
        <f t="shared" si="77"/>
        <v>2200</v>
      </c>
      <c r="I357" s="40">
        <f>H357</f>
        <v>2200</v>
      </c>
      <c r="J357" s="86"/>
      <c r="K357" s="87"/>
      <c r="L357" s="90"/>
      <c r="M357" s="90"/>
      <c r="N357" s="140"/>
    </row>
    <row r="358" spans="1:14" s="15" customFormat="1" ht="18" customHeight="1">
      <c r="A358" s="60"/>
      <c r="B358" s="9" t="s">
        <v>53</v>
      </c>
      <c r="C358" s="20" t="s">
        <v>78</v>
      </c>
      <c r="D358" s="40">
        <v>1708</v>
      </c>
      <c r="E358" s="40"/>
      <c r="F358" s="40"/>
      <c r="G358" s="40">
        <f t="shared" si="76"/>
        <v>1708</v>
      </c>
      <c r="H358" s="40">
        <f t="shared" si="77"/>
        <v>1708</v>
      </c>
      <c r="I358" s="40"/>
      <c r="J358" s="86"/>
      <c r="K358" s="87"/>
      <c r="L358" s="90"/>
      <c r="M358" s="90"/>
      <c r="N358" s="140"/>
    </row>
    <row r="359" spans="1:14" s="15" customFormat="1" ht="15.75" customHeight="1">
      <c r="A359" s="60"/>
      <c r="B359" s="9" t="s">
        <v>58</v>
      </c>
      <c r="C359" s="152" t="s">
        <v>59</v>
      </c>
      <c r="D359" s="40">
        <v>6000</v>
      </c>
      <c r="E359" s="40"/>
      <c r="F359" s="40"/>
      <c r="G359" s="40">
        <f t="shared" si="76"/>
        <v>6000</v>
      </c>
      <c r="H359" s="40">
        <f t="shared" si="77"/>
        <v>6000</v>
      </c>
      <c r="I359" s="40"/>
      <c r="J359" s="86"/>
      <c r="K359" s="87"/>
      <c r="L359" s="90"/>
      <c r="M359" s="90"/>
      <c r="N359" s="140"/>
    </row>
    <row r="360" spans="1:14" s="15" customFormat="1" ht="15.75" customHeight="1">
      <c r="A360" s="60"/>
      <c r="B360" s="9" t="s">
        <v>231</v>
      </c>
      <c r="C360" s="6" t="s">
        <v>235</v>
      </c>
      <c r="D360" s="40">
        <v>4000</v>
      </c>
      <c r="E360" s="40"/>
      <c r="F360" s="40"/>
      <c r="G360" s="40">
        <f t="shared" si="76"/>
        <v>4000</v>
      </c>
      <c r="H360" s="40">
        <f t="shared" si="77"/>
        <v>4000</v>
      </c>
      <c r="I360" s="40"/>
      <c r="J360" s="86"/>
      <c r="K360" s="87"/>
      <c r="L360" s="90"/>
      <c r="M360" s="90"/>
      <c r="N360" s="140"/>
    </row>
    <row r="361" spans="1:14" s="15" customFormat="1" ht="15.75" customHeight="1">
      <c r="A361" s="60"/>
      <c r="B361" s="9" t="s">
        <v>232</v>
      </c>
      <c r="C361" s="5" t="s">
        <v>236</v>
      </c>
      <c r="D361" s="40">
        <v>72</v>
      </c>
      <c r="E361" s="40"/>
      <c r="F361" s="40"/>
      <c r="G361" s="40">
        <f t="shared" si="76"/>
        <v>72</v>
      </c>
      <c r="H361" s="40">
        <f t="shared" si="77"/>
        <v>72</v>
      </c>
      <c r="I361" s="40"/>
      <c r="J361" s="86"/>
      <c r="K361" s="87"/>
      <c r="L361" s="90"/>
      <c r="M361" s="90"/>
      <c r="N361" s="140"/>
    </row>
    <row r="362" spans="1:14" s="15" customFormat="1" ht="15.75" customHeight="1">
      <c r="A362" s="60"/>
      <c r="B362" s="9" t="s">
        <v>233</v>
      </c>
      <c r="C362" s="5" t="s">
        <v>237</v>
      </c>
      <c r="D362" s="40">
        <v>4250</v>
      </c>
      <c r="E362" s="40"/>
      <c r="F362" s="40"/>
      <c r="G362" s="40">
        <f t="shared" si="76"/>
        <v>4250</v>
      </c>
      <c r="H362" s="40">
        <f t="shared" si="77"/>
        <v>4250</v>
      </c>
      <c r="I362" s="40"/>
      <c r="J362" s="86"/>
      <c r="K362" s="87"/>
      <c r="L362" s="90"/>
      <c r="M362" s="90"/>
      <c r="N362" s="140"/>
    </row>
    <row r="363" spans="1:14" s="15" customFormat="1" ht="15.75" customHeight="1">
      <c r="A363" s="46" t="s">
        <v>21</v>
      </c>
      <c r="B363" s="220"/>
      <c r="C363" s="34" t="s">
        <v>36</v>
      </c>
      <c r="D363" s="139">
        <f aca="true" t="shared" si="78" ref="D363:N363">SUM(D364:D376)</f>
        <v>550752</v>
      </c>
      <c r="E363" s="139">
        <f t="shared" si="78"/>
        <v>0</v>
      </c>
      <c r="F363" s="139">
        <f t="shared" si="78"/>
        <v>0</v>
      </c>
      <c r="G363" s="139">
        <f t="shared" si="78"/>
        <v>550752</v>
      </c>
      <c r="H363" s="139">
        <f t="shared" si="78"/>
        <v>550752</v>
      </c>
      <c r="I363" s="139">
        <f t="shared" si="78"/>
        <v>290126</v>
      </c>
      <c r="J363" s="139">
        <f t="shared" si="78"/>
        <v>47046</v>
      </c>
      <c r="K363" s="139">
        <f t="shared" si="78"/>
        <v>0</v>
      </c>
      <c r="L363" s="139">
        <f t="shared" si="78"/>
        <v>0</v>
      </c>
      <c r="M363" s="139">
        <f t="shared" si="78"/>
        <v>0</v>
      </c>
      <c r="N363" s="184">
        <f t="shared" si="78"/>
        <v>0</v>
      </c>
    </row>
    <row r="364" spans="1:14" s="15" customFormat="1" ht="15.75" customHeight="1">
      <c r="A364" s="60"/>
      <c r="B364" s="9" t="s">
        <v>45</v>
      </c>
      <c r="C364" s="5" t="s">
        <v>289</v>
      </c>
      <c r="D364" s="40">
        <v>270341</v>
      </c>
      <c r="E364" s="40"/>
      <c r="F364" s="40"/>
      <c r="G364" s="40">
        <f>D364+E364-F364</f>
        <v>270341</v>
      </c>
      <c r="H364" s="40">
        <f>G364</f>
        <v>270341</v>
      </c>
      <c r="I364" s="40">
        <f>H364</f>
        <v>270341</v>
      </c>
      <c r="J364" s="86"/>
      <c r="K364" s="87"/>
      <c r="L364" s="90"/>
      <c r="M364" s="90"/>
      <c r="N364" s="140"/>
    </row>
    <row r="365" spans="1:14" s="15" customFormat="1" ht="15.75" customHeight="1">
      <c r="A365" s="60"/>
      <c r="B365" s="9" t="s">
        <v>49</v>
      </c>
      <c r="C365" s="5" t="s">
        <v>50</v>
      </c>
      <c r="D365" s="40">
        <v>19785</v>
      </c>
      <c r="E365" s="40"/>
      <c r="F365" s="40"/>
      <c r="G365" s="40">
        <f aca="true" t="shared" si="79" ref="G365:G376">D365+E365-F365</f>
        <v>19785</v>
      </c>
      <c r="H365" s="40">
        <f aca="true" t="shared" si="80" ref="H365:H376">G365</f>
        <v>19785</v>
      </c>
      <c r="I365" s="40">
        <f>H365</f>
        <v>19785</v>
      </c>
      <c r="J365" s="86"/>
      <c r="K365" s="87"/>
      <c r="L365" s="90"/>
      <c r="M365" s="90"/>
      <c r="N365" s="140"/>
    </row>
    <row r="366" spans="1:14" s="15" customFormat="1" ht="15.75" customHeight="1">
      <c r="A366" s="60"/>
      <c r="B366" s="9" t="s">
        <v>75</v>
      </c>
      <c r="C366" s="5" t="s">
        <v>108</v>
      </c>
      <c r="D366" s="40">
        <v>40872</v>
      </c>
      <c r="E366" s="40"/>
      <c r="F366" s="40"/>
      <c r="G366" s="40">
        <f t="shared" si="79"/>
        <v>40872</v>
      </c>
      <c r="H366" s="40">
        <f t="shared" si="80"/>
        <v>40872</v>
      </c>
      <c r="I366" s="40"/>
      <c r="J366" s="86">
        <f>H366</f>
        <v>40872</v>
      </c>
      <c r="K366" s="87"/>
      <c r="L366" s="90"/>
      <c r="M366" s="90"/>
      <c r="N366" s="140"/>
    </row>
    <row r="367" spans="1:14" s="15" customFormat="1" ht="15.75" customHeight="1">
      <c r="A367" s="60"/>
      <c r="B367" s="9" t="s">
        <v>51</v>
      </c>
      <c r="C367" s="5" t="s">
        <v>52</v>
      </c>
      <c r="D367" s="40">
        <v>6174</v>
      </c>
      <c r="E367" s="40"/>
      <c r="F367" s="40"/>
      <c r="G367" s="40">
        <f t="shared" si="79"/>
        <v>6174</v>
      </c>
      <c r="H367" s="40">
        <f t="shared" si="80"/>
        <v>6174</v>
      </c>
      <c r="I367" s="40"/>
      <c r="J367" s="86">
        <f>H367</f>
        <v>6174</v>
      </c>
      <c r="K367" s="87"/>
      <c r="L367" s="90"/>
      <c r="M367" s="90"/>
      <c r="N367" s="140"/>
    </row>
    <row r="368" spans="1:14" s="15" customFormat="1" ht="15.75" customHeight="1">
      <c r="A368" s="60"/>
      <c r="B368" s="9" t="s">
        <v>53</v>
      </c>
      <c r="C368" s="20" t="s">
        <v>54</v>
      </c>
      <c r="D368" s="40">
        <v>76102</v>
      </c>
      <c r="E368" s="40"/>
      <c r="F368" s="40"/>
      <c r="G368" s="40">
        <f t="shared" si="79"/>
        <v>76102</v>
      </c>
      <c r="H368" s="40">
        <f t="shared" si="80"/>
        <v>76102</v>
      </c>
      <c r="I368" s="40"/>
      <c r="J368" s="86"/>
      <c r="K368" s="87"/>
      <c r="L368" s="90"/>
      <c r="M368" s="90"/>
      <c r="N368" s="140"/>
    </row>
    <row r="369" spans="1:14" s="15" customFormat="1" ht="15.75" customHeight="1">
      <c r="A369" s="60"/>
      <c r="B369" s="9" t="s">
        <v>124</v>
      </c>
      <c r="C369" s="5" t="s">
        <v>501</v>
      </c>
      <c r="D369" s="40">
        <v>70000</v>
      </c>
      <c r="E369" s="40"/>
      <c r="F369" s="40"/>
      <c r="G369" s="40">
        <f t="shared" si="79"/>
        <v>70000</v>
      </c>
      <c r="H369" s="40">
        <f t="shared" si="80"/>
        <v>70000</v>
      </c>
      <c r="I369" s="40"/>
      <c r="J369" s="86"/>
      <c r="K369" s="87"/>
      <c r="L369" s="90"/>
      <c r="M369" s="90"/>
      <c r="N369" s="140"/>
    </row>
    <row r="370" spans="1:14" s="15" customFormat="1" ht="15.75" customHeight="1">
      <c r="A370" s="60"/>
      <c r="B370" s="9" t="s">
        <v>55</v>
      </c>
      <c r="C370" s="6" t="s">
        <v>127</v>
      </c>
      <c r="D370" s="40">
        <v>23957</v>
      </c>
      <c r="E370" s="40"/>
      <c r="F370" s="40"/>
      <c r="G370" s="40">
        <f t="shared" si="79"/>
        <v>23957</v>
      </c>
      <c r="H370" s="40">
        <f t="shared" si="80"/>
        <v>23957</v>
      </c>
      <c r="I370" s="40"/>
      <c r="J370" s="86"/>
      <c r="K370" s="87"/>
      <c r="L370" s="90"/>
      <c r="M370" s="90"/>
      <c r="N370" s="140"/>
    </row>
    <row r="371" spans="1:14" s="15" customFormat="1" ht="15.75" customHeight="1">
      <c r="A371" s="60"/>
      <c r="B371" s="9" t="s">
        <v>57</v>
      </c>
      <c r="C371" s="6" t="s">
        <v>128</v>
      </c>
      <c r="D371" s="40">
        <v>10000</v>
      </c>
      <c r="E371" s="40"/>
      <c r="F371" s="40"/>
      <c r="G371" s="40">
        <f t="shared" si="79"/>
        <v>10000</v>
      </c>
      <c r="H371" s="40">
        <f t="shared" si="80"/>
        <v>10000</v>
      </c>
      <c r="I371" s="40"/>
      <c r="J371" s="86"/>
      <c r="K371" s="87"/>
      <c r="L371" s="90"/>
      <c r="M371" s="90"/>
      <c r="N371" s="140"/>
    </row>
    <row r="372" spans="1:14" s="15" customFormat="1" ht="15.75" customHeight="1">
      <c r="A372" s="60"/>
      <c r="B372" s="9" t="s">
        <v>114</v>
      </c>
      <c r="C372" s="6" t="s">
        <v>115</v>
      </c>
      <c r="D372" s="40">
        <v>210</v>
      </c>
      <c r="E372" s="40"/>
      <c r="F372" s="40"/>
      <c r="G372" s="40">
        <f t="shared" si="79"/>
        <v>210</v>
      </c>
      <c r="H372" s="40">
        <f t="shared" si="80"/>
        <v>210</v>
      </c>
      <c r="I372" s="40"/>
      <c r="J372" s="86"/>
      <c r="K372" s="87"/>
      <c r="L372" s="90"/>
      <c r="M372" s="90"/>
      <c r="N372" s="140"/>
    </row>
    <row r="373" spans="1:14" s="15" customFormat="1" ht="15.75" customHeight="1">
      <c r="A373" s="60"/>
      <c r="B373" s="9" t="s">
        <v>58</v>
      </c>
      <c r="C373" s="152" t="s">
        <v>129</v>
      </c>
      <c r="D373" s="40">
        <v>19484</v>
      </c>
      <c r="E373" s="40"/>
      <c r="F373" s="40"/>
      <c r="G373" s="40">
        <f t="shared" si="79"/>
        <v>19484</v>
      </c>
      <c r="H373" s="40">
        <f t="shared" si="80"/>
        <v>19484</v>
      </c>
      <c r="I373" s="40"/>
      <c r="J373" s="86"/>
      <c r="K373" s="87"/>
      <c r="L373" s="90"/>
      <c r="M373" s="90"/>
      <c r="N373" s="140"/>
    </row>
    <row r="374" spans="1:14" s="15" customFormat="1" ht="15.75" customHeight="1">
      <c r="A374" s="60"/>
      <c r="B374" s="9" t="s">
        <v>230</v>
      </c>
      <c r="C374" s="5" t="s">
        <v>234</v>
      </c>
      <c r="D374" s="40">
        <v>560</v>
      </c>
      <c r="E374" s="40"/>
      <c r="F374" s="40"/>
      <c r="G374" s="40">
        <f t="shared" si="79"/>
        <v>560</v>
      </c>
      <c r="H374" s="40">
        <f t="shared" si="80"/>
        <v>560</v>
      </c>
      <c r="I374" s="40"/>
      <c r="J374" s="86"/>
      <c r="K374" s="87"/>
      <c r="L374" s="90"/>
      <c r="M374" s="90"/>
      <c r="N374" s="140"/>
    </row>
    <row r="375" spans="1:14" s="15" customFormat="1" ht="15.75" customHeight="1">
      <c r="A375" s="60"/>
      <c r="B375" s="9" t="s">
        <v>64</v>
      </c>
      <c r="C375" s="6" t="s">
        <v>65</v>
      </c>
      <c r="D375" s="40">
        <v>13067</v>
      </c>
      <c r="E375" s="40"/>
      <c r="F375" s="40"/>
      <c r="G375" s="40">
        <f t="shared" si="79"/>
        <v>13067</v>
      </c>
      <c r="H375" s="40">
        <f t="shared" si="80"/>
        <v>13067</v>
      </c>
      <c r="I375" s="40"/>
      <c r="J375" s="86"/>
      <c r="K375" s="87"/>
      <c r="L375" s="90"/>
      <c r="M375" s="90"/>
      <c r="N375" s="140"/>
    </row>
    <row r="376" spans="1:14" s="15" customFormat="1" ht="15.75" customHeight="1">
      <c r="A376" s="60"/>
      <c r="B376" s="9" t="s">
        <v>232</v>
      </c>
      <c r="C376" s="5" t="s">
        <v>236</v>
      </c>
      <c r="D376" s="40">
        <v>200</v>
      </c>
      <c r="E376" s="40"/>
      <c r="F376" s="40"/>
      <c r="G376" s="40">
        <f t="shared" si="79"/>
        <v>200</v>
      </c>
      <c r="H376" s="40">
        <f t="shared" si="80"/>
        <v>200</v>
      </c>
      <c r="I376" s="40"/>
      <c r="J376" s="86"/>
      <c r="K376" s="87"/>
      <c r="L376" s="90"/>
      <c r="M376" s="90"/>
      <c r="N376" s="140"/>
    </row>
    <row r="377" spans="1:14" s="15" customFormat="1" ht="18.75" customHeight="1">
      <c r="A377" s="46" t="s">
        <v>188</v>
      </c>
      <c r="B377" s="52"/>
      <c r="C377" s="33" t="s">
        <v>110</v>
      </c>
      <c r="D377" s="84">
        <f>SUM(D378:D407)</f>
        <v>1881233</v>
      </c>
      <c r="E377" s="84">
        <f>SUM(E378:E407)</f>
        <v>0</v>
      </c>
      <c r="F377" s="84">
        <f>SUM(F378:F407)</f>
        <v>0</v>
      </c>
      <c r="G377" s="84">
        <f>SUM(G378:G407)</f>
        <v>1881233</v>
      </c>
      <c r="H377" s="84">
        <f aca="true" t="shared" si="81" ref="H377:N377">SUM(H378:H407)</f>
        <v>1514878</v>
      </c>
      <c r="I377" s="84">
        <f t="shared" si="81"/>
        <v>837054</v>
      </c>
      <c r="J377" s="84">
        <f t="shared" si="81"/>
        <v>131146</v>
      </c>
      <c r="K377" s="84">
        <f t="shared" si="81"/>
        <v>0</v>
      </c>
      <c r="L377" s="84">
        <f t="shared" si="81"/>
        <v>0</v>
      </c>
      <c r="M377" s="84">
        <f t="shared" si="81"/>
        <v>0</v>
      </c>
      <c r="N377" s="85">
        <f t="shared" si="81"/>
        <v>366355</v>
      </c>
    </row>
    <row r="378" spans="1:14" s="15" customFormat="1" ht="18.75" customHeight="1">
      <c r="A378" s="147"/>
      <c r="B378" s="98" t="s">
        <v>22</v>
      </c>
      <c r="C378" s="5" t="s">
        <v>23</v>
      </c>
      <c r="D378" s="97">
        <v>480</v>
      </c>
      <c r="E378" s="97"/>
      <c r="F378" s="97"/>
      <c r="G378" s="97">
        <f>D378+E378-F378</f>
        <v>480</v>
      </c>
      <c r="H378" s="97">
        <f>G378</f>
        <v>480</v>
      </c>
      <c r="I378" s="97"/>
      <c r="J378" s="97"/>
      <c r="K378" s="97"/>
      <c r="L378" s="97"/>
      <c r="M378" s="97"/>
      <c r="N378" s="108"/>
    </row>
    <row r="379" spans="1:14" s="15" customFormat="1" ht="15.75" customHeight="1">
      <c r="A379" s="45"/>
      <c r="B379" s="56" t="s">
        <v>45</v>
      </c>
      <c r="C379" s="5" t="s">
        <v>289</v>
      </c>
      <c r="D379" s="97">
        <v>421589</v>
      </c>
      <c r="E379" s="97"/>
      <c r="F379" s="97"/>
      <c r="G379" s="97">
        <f aca="true" t="shared" si="82" ref="G379:G407">D379+E379-F379</f>
        <v>421589</v>
      </c>
      <c r="H379" s="97">
        <f aca="true" t="shared" si="83" ref="H379:H405">G379</f>
        <v>421589</v>
      </c>
      <c r="I379" s="97">
        <f>H379</f>
        <v>421589</v>
      </c>
      <c r="J379" s="97"/>
      <c r="K379" s="97"/>
      <c r="L379" s="97"/>
      <c r="M379" s="97"/>
      <c r="N379" s="108"/>
    </row>
    <row r="380" spans="1:14" s="15" customFormat="1" ht="15.75" customHeight="1">
      <c r="A380" s="45"/>
      <c r="B380" s="56" t="s">
        <v>75</v>
      </c>
      <c r="C380" s="5" t="s">
        <v>108</v>
      </c>
      <c r="D380" s="97">
        <v>70220</v>
      </c>
      <c r="E380" s="97"/>
      <c r="F380" s="97"/>
      <c r="G380" s="97">
        <f t="shared" si="82"/>
        <v>70220</v>
      </c>
      <c r="H380" s="97">
        <f t="shared" si="83"/>
        <v>70220</v>
      </c>
      <c r="I380" s="97"/>
      <c r="J380" s="97">
        <f aca="true" t="shared" si="84" ref="J380:J385">H380</f>
        <v>70220</v>
      </c>
      <c r="K380" s="97"/>
      <c r="L380" s="97"/>
      <c r="M380" s="97"/>
      <c r="N380" s="108"/>
    </row>
    <row r="381" spans="1:14" s="15" customFormat="1" ht="15.75" customHeight="1">
      <c r="A381" s="45"/>
      <c r="B381" s="56" t="s">
        <v>222</v>
      </c>
      <c r="C381" s="5" t="s">
        <v>108</v>
      </c>
      <c r="D381" s="97">
        <v>36651</v>
      </c>
      <c r="E381" s="97"/>
      <c r="F381" s="97"/>
      <c r="G381" s="97">
        <f t="shared" si="82"/>
        <v>36651</v>
      </c>
      <c r="H381" s="97">
        <f t="shared" si="83"/>
        <v>36651</v>
      </c>
      <c r="I381" s="97"/>
      <c r="J381" s="97">
        <f t="shared" si="84"/>
        <v>36651</v>
      </c>
      <c r="K381" s="97"/>
      <c r="L381" s="97"/>
      <c r="M381" s="97"/>
      <c r="N381" s="108"/>
    </row>
    <row r="382" spans="1:14" s="15" customFormat="1" ht="15.75" customHeight="1">
      <c r="A382" s="45"/>
      <c r="B382" s="56" t="s">
        <v>571</v>
      </c>
      <c r="C382" s="5" t="s">
        <v>108</v>
      </c>
      <c r="D382" s="97">
        <v>5775</v>
      </c>
      <c r="E382" s="97"/>
      <c r="F382" s="97"/>
      <c r="G382" s="97">
        <f t="shared" si="82"/>
        <v>5775</v>
      </c>
      <c r="H382" s="97">
        <f t="shared" si="83"/>
        <v>5775</v>
      </c>
      <c r="I382" s="97"/>
      <c r="J382" s="97">
        <f t="shared" si="84"/>
        <v>5775</v>
      </c>
      <c r="K382" s="97"/>
      <c r="L382" s="97"/>
      <c r="M382" s="97"/>
      <c r="N382" s="108"/>
    </row>
    <row r="383" spans="1:14" s="15" customFormat="1" ht="19.5" customHeight="1">
      <c r="A383" s="45"/>
      <c r="B383" s="56" t="s">
        <v>51</v>
      </c>
      <c r="C383" s="5" t="s">
        <v>52</v>
      </c>
      <c r="D383" s="97">
        <v>11695</v>
      </c>
      <c r="E383" s="97"/>
      <c r="F383" s="97"/>
      <c r="G383" s="97">
        <f t="shared" si="82"/>
        <v>11695</v>
      </c>
      <c r="H383" s="97">
        <f t="shared" si="83"/>
        <v>11695</v>
      </c>
      <c r="I383" s="97"/>
      <c r="J383" s="97">
        <f t="shared" si="84"/>
        <v>11695</v>
      </c>
      <c r="K383" s="97"/>
      <c r="L383" s="97"/>
      <c r="M383" s="97"/>
      <c r="N383" s="108"/>
    </row>
    <row r="384" spans="1:14" s="15" customFormat="1" ht="19.5" customHeight="1">
      <c r="A384" s="45"/>
      <c r="B384" s="56" t="s">
        <v>223</v>
      </c>
      <c r="C384" s="5" t="s">
        <v>52</v>
      </c>
      <c r="D384" s="97">
        <v>5874</v>
      </c>
      <c r="E384" s="97"/>
      <c r="F384" s="97"/>
      <c r="G384" s="97">
        <f t="shared" si="82"/>
        <v>5874</v>
      </c>
      <c r="H384" s="97">
        <f t="shared" si="83"/>
        <v>5874</v>
      </c>
      <c r="I384" s="97"/>
      <c r="J384" s="97">
        <f t="shared" si="84"/>
        <v>5874</v>
      </c>
      <c r="K384" s="97"/>
      <c r="L384" s="97"/>
      <c r="M384" s="97"/>
      <c r="N384" s="108"/>
    </row>
    <row r="385" spans="1:14" s="15" customFormat="1" ht="19.5" customHeight="1">
      <c r="A385" s="45"/>
      <c r="B385" s="56" t="s">
        <v>572</v>
      </c>
      <c r="C385" s="5" t="s">
        <v>52</v>
      </c>
      <c r="D385" s="97">
        <v>931</v>
      </c>
      <c r="E385" s="97"/>
      <c r="F385" s="97"/>
      <c r="G385" s="97">
        <f t="shared" si="82"/>
        <v>931</v>
      </c>
      <c r="H385" s="97">
        <f t="shared" si="83"/>
        <v>931</v>
      </c>
      <c r="I385" s="97"/>
      <c r="J385" s="97">
        <f t="shared" si="84"/>
        <v>931</v>
      </c>
      <c r="K385" s="97"/>
      <c r="L385" s="97"/>
      <c r="M385" s="97"/>
      <c r="N385" s="108"/>
    </row>
    <row r="386" spans="1:14" s="15" customFormat="1" ht="19.5" customHeight="1">
      <c r="A386" s="45"/>
      <c r="B386" s="56" t="s">
        <v>426</v>
      </c>
      <c r="C386" s="5" t="s">
        <v>427</v>
      </c>
      <c r="D386" s="97">
        <v>3704</v>
      </c>
      <c r="E386" s="97"/>
      <c r="F386" s="97"/>
      <c r="G386" s="97">
        <f t="shared" si="82"/>
        <v>3704</v>
      </c>
      <c r="H386" s="97">
        <f t="shared" si="83"/>
        <v>3704</v>
      </c>
      <c r="I386" s="97">
        <f>H386</f>
        <v>3704</v>
      </c>
      <c r="J386" s="97"/>
      <c r="K386" s="97"/>
      <c r="L386" s="97"/>
      <c r="M386" s="97"/>
      <c r="N386" s="108"/>
    </row>
    <row r="387" spans="1:14" s="15" customFormat="1" ht="19.5" customHeight="1">
      <c r="A387" s="45"/>
      <c r="B387" s="56" t="s">
        <v>282</v>
      </c>
      <c r="C387" s="5" t="s">
        <v>427</v>
      </c>
      <c r="D387" s="97">
        <v>360619</v>
      </c>
      <c r="E387" s="97"/>
      <c r="F387" s="97"/>
      <c r="G387" s="97">
        <f t="shared" si="82"/>
        <v>360619</v>
      </c>
      <c r="H387" s="97">
        <f t="shared" si="83"/>
        <v>360619</v>
      </c>
      <c r="I387" s="97">
        <f>H387</f>
        <v>360619</v>
      </c>
      <c r="J387" s="97"/>
      <c r="K387" s="97"/>
      <c r="L387" s="97"/>
      <c r="M387" s="97"/>
      <c r="N387" s="108"/>
    </row>
    <row r="388" spans="1:14" s="15" customFormat="1" ht="19.5" customHeight="1">
      <c r="A388" s="45"/>
      <c r="B388" s="56" t="s">
        <v>574</v>
      </c>
      <c r="C388" s="5" t="s">
        <v>427</v>
      </c>
      <c r="D388" s="97">
        <v>51142</v>
      </c>
      <c r="E388" s="97"/>
      <c r="F388" s="97"/>
      <c r="G388" s="97">
        <f t="shared" si="82"/>
        <v>51142</v>
      </c>
      <c r="H388" s="97">
        <f t="shared" si="83"/>
        <v>51142</v>
      </c>
      <c r="I388" s="97">
        <f>H388</f>
        <v>51142</v>
      </c>
      <c r="J388" s="97"/>
      <c r="K388" s="97"/>
      <c r="L388" s="97"/>
      <c r="M388" s="97"/>
      <c r="N388" s="108"/>
    </row>
    <row r="389" spans="1:14" s="15" customFormat="1" ht="17.25" customHeight="1">
      <c r="A389" s="45"/>
      <c r="B389" s="56" t="s">
        <v>283</v>
      </c>
      <c r="C389" s="20" t="s">
        <v>54</v>
      </c>
      <c r="D389" s="97">
        <v>42326</v>
      </c>
      <c r="E389" s="97"/>
      <c r="F389" s="97"/>
      <c r="G389" s="97">
        <f t="shared" si="82"/>
        <v>42326</v>
      </c>
      <c r="H389" s="97">
        <f t="shared" si="83"/>
        <v>42326</v>
      </c>
      <c r="I389" s="97"/>
      <c r="J389" s="97"/>
      <c r="K389" s="97"/>
      <c r="L389" s="97"/>
      <c r="M389" s="97"/>
      <c r="N389" s="108"/>
    </row>
    <row r="390" spans="1:14" s="15" customFormat="1" ht="17.25" customHeight="1">
      <c r="A390" s="45"/>
      <c r="B390" s="56" t="s">
        <v>285</v>
      </c>
      <c r="C390" s="20" t="s">
        <v>54</v>
      </c>
      <c r="D390" s="97">
        <v>11447</v>
      </c>
      <c r="E390" s="97"/>
      <c r="F390" s="97"/>
      <c r="G390" s="97">
        <f t="shared" si="82"/>
        <v>11447</v>
      </c>
      <c r="H390" s="97">
        <f t="shared" si="83"/>
        <v>11447</v>
      </c>
      <c r="I390" s="97"/>
      <c r="J390" s="97"/>
      <c r="K390" s="97"/>
      <c r="L390" s="97"/>
      <c r="M390" s="97"/>
      <c r="N390" s="108"/>
    </row>
    <row r="391" spans="1:14" s="15" customFormat="1" ht="17.25" customHeight="1">
      <c r="A391" s="45"/>
      <c r="B391" s="56" t="s">
        <v>24</v>
      </c>
      <c r="C391" s="20" t="s">
        <v>229</v>
      </c>
      <c r="D391" s="97">
        <v>67748</v>
      </c>
      <c r="E391" s="97"/>
      <c r="F391" s="97"/>
      <c r="G391" s="97">
        <f t="shared" si="82"/>
        <v>67748</v>
      </c>
      <c r="H391" s="97">
        <f t="shared" si="83"/>
        <v>67748</v>
      </c>
      <c r="I391" s="97"/>
      <c r="J391" s="97"/>
      <c r="K391" s="97"/>
      <c r="L391" s="97"/>
      <c r="M391" s="97"/>
      <c r="N391" s="108"/>
    </row>
    <row r="392" spans="1:14" s="15" customFormat="1" ht="17.25" customHeight="1">
      <c r="A392" s="45"/>
      <c r="B392" s="56" t="s">
        <v>536</v>
      </c>
      <c r="C392" s="20" t="s">
        <v>229</v>
      </c>
      <c r="D392" s="97">
        <v>7804</v>
      </c>
      <c r="E392" s="97"/>
      <c r="F392" s="97"/>
      <c r="G392" s="97">
        <f t="shared" si="82"/>
        <v>7804</v>
      </c>
      <c r="H392" s="97">
        <f t="shared" si="83"/>
        <v>7804</v>
      </c>
      <c r="I392" s="97"/>
      <c r="J392" s="97"/>
      <c r="K392" s="97"/>
      <c r="L392" s="97"/>
      <c r="M392" s="97"/>
      <c r="N392" s="108"/>
    </row>
    <row r="393" spans="1:14" s="15" customFormat="1" ht="17.25" customHeight="1">
      <c r="A393" s="45"/>
      <c r="B393" s="56" t="s">
        <v>57</v>
      </c>
      <c r="C393" s="20" t="s">
        <v>128</v>
      </c>
      <c r="D393" s="97">
        <v>9150</v>
      </c>
      <c r="E393" s="97"/>
      <c r="F393" s="97"/>
      <c r="G393" s="97">
        <f t="shared" si="82"/>
        <v>9150</v>
      </c>
      <c r="H393" s="97">
        <f t="shared" si="83"/>
        <v>9150</v>
      </c>
      <c r="I393" s="97"/>
      <c r="J393" s="97"/>
      <c r="K393" s="97"/>
      <c r="L393" s="97"/>
      <c r="M393" s="97"/>
      <c r="N393" s="108"/>
    </row>
    <row r="394" spans="1:14" s="15" customFormat="1" ht="18" customHeight="1">
      <c r="A394" s="45"/>
      <c r="B394" s="56" t="s">
        <v>284</v>
      </c>
      <c r="C394" s="152" t="s">
        <v>129</v>
      </c>
      <c r="D394" s="97">
        <v>190051</v>
      </c>
      <c r="E394" s="97"/>
      <c r="F394" s="97"/>
      <c r="G394" s="97">
        <f t="shared" si="82"/>
        <v>190051</v>
      </c>
      <c r="H394" s="97">
        <f t="shared" si="83"/>
        <v>190051</v>
      </c>
      <c r="I394" s="97"/>
      <c r="J394" s="97"/>
      <c r="K394" s="97"/>
      <c r="L394" s="97"/>
      <c r="M394" s="97"/>
      <c r="N394" s="108"/>
    </row>
    <row r="395" spans="1:14" s="15" customFormat="1" ht="18" customHeight="1">
      <c r="A395" s="45"/>
      <c r="B395" s="56" t="s">
        <v>577</v>
      </c>
      <c r="C395" s="152" t="s">
        <v>129</v>
      </c>
      <c r="D395" s="97">
        <v>47504</v>
      </c>
      <c r="E395" s="97"/>
      <c r="F395" s="97"/>
      <c r="G395" s="97">
        <f t="shared" si="82"/>
        <v>47504</v>
      </c>
      <c r="H395" s="97">
        <f t="shared" si="83"/>
        <v>47504</v>
      </c>
      <c r="I395" s="97"/>
      <c r="J395" s="97"/>
      <c r="K395" s="97"/>
      <c r="L395" s="97"/>
      <c r="M395" s="97"/>
      <c r="N395" s="108"/>
    </row>
    <row r="396" spans="1:14" s="15" customFormat="1" ht="18" customHeight="1">
      <c r="A396" s="45"/>
      <c r="B396" s="56" t="s">
        <v>62</v>
      </c>
      <c r="C396" s="152" t="s">
        <v>63</v>
      </c>
      <c r="D396" s="97">
        <v>35803</v>
      </c>
      <c r="E396" s="97"/>
      <c r="F396" s="97"/>
      <c r="G396" s="97">
        <f t="shared" si="82"/>
        <v>35803</v>
      </c>
      <c r="H396" s="97">
        <f t="shared" si="83"/>
        <v>35803</v>
      </c>
      <c r="I396" s="97"/>
      <c r="J396" s="97"/>
      <c r="K396" s="97"/>
      <c r="L396" s="97"/>
      <c r="M396" s="97"/>
      <c r="N396" s="108"/>
    </row>
    <row r="397" spans="1:14" s="15" customFormat="1" ht="18" customHeight="1">
      <c r="A397" s="45"/>
      <c r="B397" s="56" t="s">
        <v>533</v>
      </c>
      <c r="C397" s="152" t="s">
        <v>63</v>
      </c>
      <c r="D397" s="97">
        <v>60</v>
      </c>
      <c r="E397" s="97"/>
      <c r="F397" s="97"/>
      <c r="G397" s="97">
        <f t="shared" si="82"/>
        <v>60</v>
      </c>
      <c r="H397" s="97">
        <f t="shared" si="83"/>
        <v>60</v>
      </c>
      <c r="I397" s="97"/>
      <c r="J397" s="97"/>
      <c r="K397" s="97"/>
      <c r="L397" s="97"/>
      <c r="M397" s="97"/>
      <c r="N397" s="108"/>
    </row>
    <row r="398" spans="1:14" s="15" customFormat="1" ht="18" customHeight="1">
      <c r="A398" s="45"/>
      <c r="B398" s="56" t="s">
        <v>534</v>
      </c>
      <c r="C398" s="152" t="s">
        <v>63</v>
      </c>
      <c r="D398" s="97">
        <v>11</v>
      </c>
      <c r="E398" s="97"/>
      <c r="F398" s="97"/>
      <c r="G398" s="97">
        <f t="shared" si="82"/>
        <v>11</v>
      </c>
      <c r="H398" s="97">
        <f t="shared" si="83"/>
        <v>11</v>
      </c>
      <c r="I398" s="97"/>
      <c r="J398" s="97"/>
      <c r="K398" s="97"/>
      <c r="L398" s="97"/>
      <c r="M398" s="97"/>
      <c r="N398" s="108"/>
    </row>
    <row r="399" spans="1:14" s="15" customFormat="1" ht="18.75" customHeight="1">
      <c r="A399" s="60"/>
      <c r="B399" s="9" t="s">
        <v>64</v>
      </c>
      <c r="C399" s="6" t="s">
        <v>65</v>
      </c>
      <c r="D399" s="106">
        <v>75342</v>
      </c>
      <c r="E399" s="106"/>
      <c r="F399" s="106"/>
      <c r="G399" s="97">
        <f t="shared" si="82"/>
        <v>75342</v>
      </c>
      <c r="H399" s="97">
        <f t="shared" si="83"/>
        <v>75342</v>
      </c>
      <c r="I399" s="40"/>
      <c r="J399" s="86"/>
      <c r="K399" s="87"/>
      <c r="L399" s="90"/>
      <c r="M399" s="90"/>
      <c r="N399" s="140"/>
    </row>
    <row r="400" spans="1:14" s="15" customFormat="1" ht="18.75" customHeight="1">
      <c r="A400" s="60"/>
      <c r="B400" s="9" t="s">
        <v>79</v>
      </c>
      <c r="C400" s="6" t="s">
        <v>80</v>
      </c>
      <c r="D400" s="106">
        <v>24911</v>
      </c>
      <c r="E400" s="106"/>
      <c r="F400" s="106"/>
      <c r="G400" s="97">
        <f t="shared" si="82"/>
        <v>24911</v>
      </c>
      <c r="H400" s="97">
        <f t="shared" si="83"/>
        <v>24911</v>
      </c>
      <c r="I400" s="40"/>
      <c r="J400" s="86"/>
      <c r="K400" s="87"/>
      <c r="L400" s="90"/>
      <c r="M400" s="90"/>
      <c r="N400" s="140"/>
    </row>
    <row r="401" spans="1:14" s="15" customFormat="1" ht="18.75" customHeight="1">
      <c r="A401" s="60"/>
      <c r="B401" s="9" t="s">
        <v>248</v>
      </c>
      <c r="C401" s="5" t="s">
        <v>236</v>
      </c>
      <c r="D401" s="106">
        <v>3877</v>
      </c>
      <c r="E401" s="106"/>
      <c r="F401" s="106"/>
      <c r="G401" s="97">
        <f t="shared" si="82"/>
        <v>3877</v>
      </c>
      <c r="H401" s="97">
        <f t="shared" si="83"/>
        <v>3877</v>
      </c>
      <c r="I401" s="40"/>
      <c r="J401" s="86"/>
      <c r="K401" s="87"/>
      <c r="L401" s="90"/>
      <c r="M401" s="90"/>
      <c r="N401" s="140"/>
    </row>
    <row r="402" spans="1:14" s="15" customFormat="1" ht="18.75" customHeight="1">
      <c r="A402" s="60"/>
      <c r="B402" s="9" t="s">
        <v>581</v>
      </c>
      <c r="C402" s="5" t="s">
        <v>236</v>
      </c>
      <c r="D402" s="106">
        <v>1130</v>
      </c>
      <c r="E402" s="106"/>
      <c r="F402" s="106"/>
      <c r="G402" s="97">
        <f t="shared" si="82"/>
        <v>1130</v>
      </c>
      <c r="H402" s="97">
        <f t="shared" si="83"/>
        <v>1130</v>
      </c>
      <c r="I402" s="40"/>
      <c r="J402" s="86"/>
      <c r="K402" s="87"/>
      <c r="L402" s="90"/>
      <c r="M402" s="90"/>
      <c r="N402" s="140"/>
    </row>
    <row r="403" spans="1:14" s="15" customFormat="1" ht="18.75" customHeight="1">
      <c r="A403" s="60"/>
      <c r="B403" s="9" t="s">
        <v>233</v>
      </c>
      <c r="C403" s="5" t="s">
        <v>237</v>
      </c>
      <c r="D403" s="106">
        <v>528</v>
      </c>
      <c r="E403" s="106"/>
      <c r="F403" s="106"/>
      <c r="G403" s="97">
        <f t="shared" si="82"/>
        <v>528</v>
      </c>
      <c r="H403" s="97">
        <f t="shared" si="83"/>
        <v>528</v>
      </c>
      <c r="I403" s="40"/>
      <c r="J403" s="86"/>
      <c r="K403" s="87"/>
      <c r="L403" s="90"/>
      <c r="M403" s="90"/>
      <c r="N403" s="140"/>
    </row>
    <row r="404" spans="1:14" s="15" customFormat="1" ht="18.75" customHeight="1">
      <c r="A404" s="60"/>
      <c r="B404" s="9" t="s">
        <v>25</v>
      </c>
      <c r="C404" s="5" t="s">
        <v>237</v>
      </c>
      <c r="D404" s="106">
        <v>24219</v>
      </c>
      <c r="E404" s="106"/>
      <c r="F404" s="106"/>
      <c r="G404" s="97">
        <f t="shared" si="82"/>
        <v>24219</v>
      </c>
      <c r="H404" s="97">
        <f t="shared" si="83"/>
        <v>24219</v>
      </c>
      <c r="I404" s="40"/>
      <c r="J404" s="86"/>
      <c r="K404" s="87"/>
      <c r="L404" s="90"/>
      <c r="M404" s="90"/>
      <c r="N404" s="140"/>
    </row>
    <row r="405" spans="1:14" s="15" customFormat="1" ht="18.75" customHeight="1">
      <c r="A405" s="60"/>
      <c r="B405" s="9" t="s">
        <v>582</v>
      </c>
      <c r="C405" s="5" t="s">
        <v>237</v>
      </c>
      <c r="D405" s="106">
        <v>4287</v>
      </c>
      <c r="E405" s="106"/>
      <c r="F405" s="106"/>
      <c r="G405" s="97">
        <f t="shared" si="82"/>
        <v>4287</v>
      </c>
      <c r="H405" s="97">
        <f t="shared" si="83"/>
        <v>4287</v>
      </c>
      <c r="I405" s="40"/>
      <c r="J405" s="86"/>
      <c r="K405" s="87"/>
      <c r="L405" s="90"/>
      <c r="M405" s="90"/>
      <c r="N405" s="140"/>
    </row>
    <row r="406" spans="1:14" s="15" customFormat="1" ht="18.75" customHeight="1">
      <c r="A406" s="60"/>
      <c r="B406" s="9" t="s">
        <v>279</v>
      </c>
      <c r="C406" s="5" t="s">
        <v>20</v>
      </c>
      <c r="D406" s="106">
        <v>0</v>
      </c>
      <c r="E406" s="106"/>
      <c r="F406" s="106"/>
      <c r="G406" s="97">
        <f t="shared" si="82"/>
        <v>0</v>
      </c>
      <c r="H406" s="97"/>
      <c r="I406" s="40"/>
      <c r="J406" s="86"/>
      <c r="K406" s="87"/>
      <c r="L406" s="90"/>
      <c r="M406" s="90"/>
      <c r="N406" s="188">
        <f>G406</f>
        <v>0</v>
      </c>
    </row>
    <row r="407" spans="1:14" s="15" customFormat="1" ht="17.25" customHeight="1">
      <c r="A407" s="60"/>
      <c r="B407" s="9" t="s">
        <v>356</v>
      </c>
      <c r="C407" s="5" t="s">
        <v>20</v>
      </c>
      <c r="D407" s="106">
        <v>366355</v>
      </c>
      <c r="E407" s="106"/>
      <c r="F407" s="106"/>
      <c r="G407" s="97">
        <f t="shared" si="82"/>
        <v>366355</v>
      </c>
      <c r="H407" s="97"/>
      <c r="I407" s="40"/>
      <c r="J407" s="86"/>
      <c r="K407" s="87"/>
      <c r="L407" s="90"/>
      <c r="M407" s="90"/>
      <c r="N407" s="188">
        <f>G407</f>
        <v>366355</v>
      </c>
    </row>
    <row r="408" spans="1:14" s="15" customFormat="1" ht="16.5" customHeight="1">
      <c r="A408" s="46" t="s">
        <v>559</v>
      </c>
      <c r="B408" s="52"/>
      <c r="C408" s="222" t="s">
        <v>532</v>
      </c>
      <c r="D408" s="246">
        <f>D409</f>
        <v>87000</v>
      </c>
      <c r="E408" s="217">
        <f aca="true" t="shared" si="85" ref="E408:N408">E409</f>
        <v>0</v>
      </c>
      <c r="F408" s="217">
        <f t="shared" si="85"/>
        <v>0</v>
      </c>
      <c r="G408" s="217">
        <f t="shared" si="85"/>
        <v>87000</v>
      </c>
      <c r="H408" s="217">
        <f t="shared" si="85"/>
        <v>87000</v>
      </c>
      <c r="I408" s="217">
        <f t="shared" si="85"/>
        <v>0</v>
      </c>
      <c r="J408" s="217">
        <f t="shared" si="85"/>
        <v>0</v>
      </c>
      <c r="K408" s="217">
        <f t="shared" si="85"/>
        <v>87000</v>
      </c>
      <c r="L408" s="217">
        <f t="shared" si="85"/>
        <v>0</v>
      </c>
      <c r="M408" s="217">
        <f t="shared" si="85"/>
        <v>0</v>
      </c>
      <c r="N408" s="252">
        <f t="shared" si="85"/>
        <v>0</v>
      </c>
    </row>
    <row r="409" spans="1:14" s="15" customFormat="1" ht="22.5" customHeight="1">
      <c r="A409" s="60"/>
      <c r="B409" s="9" t="s">
        <v>560</v>
      </c>
      <c r="C409" s="5" t="s">
        <v>535</v>
      </c>
      <c r="D409" s="40">
        <v>87000</v>
      </c>
      <c r="E409" s="40"/>
      <c r="F409" s="40"/>
      <c r="G409" s="97">
        <f>D409+E409-F409</f>
        <v>87000</v>
      </c>
      <c r="H409" s="97">
        <f>G409</f>
        <v>87000</v>
      </c>
      <c r="I409" s="40"/>
      <c r="J409" s="86"/>
      <c r="K409" s="87">
        <f>H409</f>
        <v>87000</v>
      </c>
      <c r="L409" s="90"/>
      <c r="M409" s="90"/>
      <c r="N409" s="188"/>
    </row>
    <row r="410" spans="1:14" s="15" customFormat="1" ht="22.5" customHeight="1">
      <c r="A410" s="49" t="s">
        <v>189</v>
      </c>
      <c r="B410" s="58"/>
      <c r="C410" s="17" t="s">
        <v>190</v>
      </c>
      <c r="D410" s="88">
        <f>D411+D415+D417+D419+D422</f>
        <v>4255347</v>
      </c>
      <c r="E410" s="88">
        <f aca="true" t="shared" si="86" ref="E410:N410">E411+E415+E417+E419+E422</f>
        <v>0</v>
      </c>
      <c r="F410" s="88">
        <f t="shared" si="86"/>
        <v>54199</v>
      </c>
      <c r="G410" s="88">
        <f t="shared" si="86"/>
        <v>4201148</v>
      </c>
      <c r="H410" s="88">
        <f t="shared" si="86"/>
        <v>1515708</v>
      </c>
      <c r="I410" s="88">
        <f t="shared" si="86"/>
        <v>0</v>
      </c>
      <c r="J410" s="88">
        <f t="shared" si="86"/>
        <v>0</v>
      </c>
      <c r="K410" s="88">
        <f t="shared" si="86"/>
        <v>0</v>
      </c>
      <c r="L410" s="88">
        <f t="shared" si="86"/>
        <v>0</v>
      </c>
      <c r="M410" s="88">
        <f t="shared" si="86"/>
        <v>0</v>
      </c>
      <c r="N410" s="89">
        <f t="shared" si="86"/>
        <v>2685440</v>
      </c>
    </row>
    <row r="411" spans="1:14" s="15" customFormat="1" ht="21" customHeight="1">
      <c r="A411" s="51" t="s">
        <v>191</v>
      </c>
      <c r="B411" s="52"/>
      <c r="C411" s="33" t="s">
        <v>192</v>
      </c>
      <c r="D411" s="84">
        <f>SUM(D412:D414)</f>
        <v>1207252</v>
      </c>
      <c r="E411" s="84">
        <f>SUM(E412:E414)</f>
        <v>0</v>
      </c>
      <c r="F411" s="84">
        <f>SUM(F412:F414)</f>
        <v>0</v>
      </c>
      <c r="G411" s="84">
        <f>SUM(G412:G414)</f>
        <v>1207252</v>
      </c>
      <c r="H411" s="84">
        <f aca="true" t="shared" si="87" ref="H411:N411">SUM(H412:H414)</f>
        <v>0</v>
      </c>
      <c r="I411" s="84">
        <f t="shared" si="87"/>
        <v>0</v>
      </c>
      <c r="J411" s="84">
        <f t="shared" si="87"/>
        <v>0</v>
      </c>
      <c r="K411" s="84">
        <f t="shared" si="87"/>
        <v>0</v>
      </c>
      <c r="L411" s="84">
        <f t="shared" si="87"/>
        <v>0</v>
      </c>
      <c r="M411" s="84">
        <f t="shared" si="87"/>
        <v>0</v>
      </c>
      <c r="N411" s="85">
        <f t="shared" si="87"/>
        <v>1207252</v>
      </c>
    </row>
    <row r="412" spans="1:14" s="15" customFormat="1" ht="18" customHeight="1">
      <c r="A412" s="54"/>
      <c r="B412" s="9" t="s">
        <v>81</v>
      </c>
      <c r="C412" s="5" t="s">
        <v>463</v>
      </c>
      <c r="D412" s="40">
        <v>0</v>
      </c>
      <c r="E412" s="40"/>
      <c r="F412" s="40"/>
      <c r="G412" s="40">
        <f>D412+E412-F412</f>
        <v>0</v>
      </c>
      <c r="H412" s="40"/>
      <c r="I412" s="40">
        <v>0</v>
      </c>
      <c r="J412" s="86"/>
      <c r="K412" s="100">
        <v>0</v>
      </c>
      <c r="L412" s="90"/>
      <c r="M412" s="90"/>
      <c r="N412" s="188">
        <f>G412</f>
        <v>0</v>
      </c>
    </row>
    <row r="413" spans="1:14" s="15" customFormat="1" ht="16.5" customHeight="1">
      <c r="A413" s="54"/>
      <c r="B413" s="9" t="s">
        <v>279</v>
      </c>
      <c r="C413" s="5" t="s">
        <v>463</v>
      </c>
      <c r="D413" s="40">
        <v>965801</v>
      </c>
      <c r="E413" s="40"/>
      <c r="F413" s="40"/>
      <c r="G413" s="40">
        <f>D413+E413-F413</f>
        <v>965801</v>
      </c>
      <c r="H413" s="40"/>
      <c r="I413" s="40">
        <v>0</v>
      </c>
      <c r="J413" s="86"/>
      <c r="K413" s="100">
        <v>0</v>
      </c>
      <c r="L413" s="90"/>
      <c r="M413" s="90"/>
      <c r="N413" s="188">
        <f>G413</f>
        <v>965801</v>
      </c>
    </row>
    <row r="414" spans="1:14" s="15" customFormat="1" ht="17.25" customHeight="1">
      <c r="A414" s="54"/>
      <c r="B414" s="9" t="s">
        <v>356</v>
      </c>
      <c r="C414" s="5" t="s">
        <v>463</v>
      </c>
      <c r="D414" s="40">
        <v>241451</v>
      </c>
      <c r="E414" s="40"/>
      <c r="F414" s="40"/>
      <c r="G414" s="40">
        <f>D414+E414-F414</f>
        <v>241451</v>
      </c>
      <c r="H414" s="40"/>
      <c r="I414" s="40">
        <v>0</v>
      </c>
      <c r="J414" s="86"/>
      <c r="K414" s="100">
        <v>0</v>
      </c>
      <c r="L414" s="90"/>
      <c r="M414" s="90"/>
      <c r="N414" s="188">
        <f>G414</f>
        <v>241451</v>
      </c>
    </row>
    <row r="415" spans="1:14" s="15" customFormat="1" ht="17.25" customHeight="1">
      <c r="A415" s="51" t="s">
        <v>11</v>
      </c>
      <c r="B415" s="52"/>
      <c r="C415" s="222" t="s">
        <v>8</v>
      </c>
      <c r="D415" s="139">
        <f>D416</f>
        <v>254452</v>
      </c>
      <c r="E415" s="139">
        <f aca="true" t="shared" si="88" ref="E415:N415">E416</f>
        <v>0</v>
      </c>
      <c r="F415" s="139">
        <f t="shared" si="88"/>
        <v>0</v>
      </c>
      <c r="G415" s="139">
        <f t="shared" si="88"/>
        <v>254452</v>
      </c>
      <c r="H415" s="139">
        <f t="shared" si="88"/>
        <v>0</v>
      </c>
      <c r="I415" s="139">
        <f t="shared" si="88"/>
        <v>0</v>
      </c>
      <c r="J415" s="139">
        <f t="shared" si="88"/>
        <v>0</v>
      </c>
      <c r="K415" s="139">
        <f t="shared" si="88"/>
        <v>0</v>
      </c>
      <c r="L415" s="139">
        <f t="shared" si="88"/>
        <v>0</v>
      </c>
      <c r="M415" s="139">
        <f t="shared" si="88"/>
        <v>0</v>
      </c>
      <c r="N415" s="184">
        <f t="shared" si="88"/>
        <v>254452</v>
      </c>
    </row>
    <row r="416" spans="1:14" s="15" customFormat="1" ht="17.25" customHeight="1">
      <c r="A416" s="244"/>
      <c r="B416" s="9" t="s">
        <v>82</v>
      </c>
      <c r="C416" s="5" t="s">
        <v>12</v>
      </c>
      <c r="D416" s="106">
        <v>254452</v>
      </c>
      <c r="E416" s="106"/>
      <c r="F416" s="106"/>
      <c r="G416" s="106">
        <f>D416+E416-F416</f>
        <v>254452</v>
      </c>
      <c r="H416" s="106"/>
      <c r="I416" s="106"/>
      <c r="J416" s="274"/>
      <c r="K416" s="100"/>
      <c r="L416" s="97"/>
      <c r="M416" s="97"/>
      <c r="N416" s="155">
        <f>G416</f>
        <v>254452</v>
      </c>
    </row>
    <row r="417" spans="1:14" s="14" customFormat="1" ht="26.25" customHeight="1">
      <c r="A417" s="51" t="s">
        <v>286</v>
      </c>
      <c r="B417" s="63"/>
      <c r="C417" s="34" t="s">
        <v>287</v>
      </c>
      <c r="D417" s="84">
        <f>SUM(D418:D418)</f>
        <v>500</v>
      </c>
      <c r="E417" s="84">
        <f>SUM(E418:E418)</f>
        <v>0</v>
      </c>
      <c r="F417" s="84">
        <f>SUM(F418:F418)</f>
        <v>0</v>
      </c>
      <c r="G417" s="84">
        <f>SUM(G418:G418)</f>
        <v>500</v>
      </c>
      <c r="H417" s="84">
        <f aca="true" t="shared" si="89" ref="H417:N417">SUM(H418:H418)</f>
        <v>500</v>
      </c>
      <c r="I417" s="84">
        <f t="shared" si="89"/>
        <v>0</v>
      </c>
      <c r="J417" s="84">
        <f t="shared" si="89"/>
        <v>0</v>
      </c>
      <c r="K417" s="84">
        <f t="shared" si="89"/>
        <v>0</v>
      </c>
      <c r="L417" s="84">
        <f t="shared" si="89"/>
        <v>0</v>
      </c>
      <c r="M417" s="84">
        <f t="shared" si="89"/>
        <v>0</v>
      </c>
      <c r="N417" s="85">
        <f t="shared" si="89"/>
        <v>0</v>
      </c>
    </row>
    <row r="418" spans="1:14" s="15" customFormat="1" ht="18" customHeight="1">
      <c r="A418" s="53"/>
      <c r="B418" s="11" t="s">
        <v>53</v>
      </c>
      <c r="C418" s="5" t="s">
        <v>54</v>
      </c>
      <c r="D418" s="40">
        <v>500</v>
      </c>
      <c r="E418" s="40"/>
      <c r="F418" s="40"/>
      <c r="G418" s="40">
        <f>D418+E418-F418</f>
        <v>500</v>
      </c>
      <c r="H418" s="97">
        <f>G418</f>
        <v>500</v>
      </c>
      <c r="I418" s="40"/>
      <c r="J418" s="40"/>
      <c r="K418" s="87"/>
      <c r="L418" s="90"/>
      <c r="M418" s="90"/>
      <c r="N418" s="140"/>
    </row>
    <row r="419" spans="1:14" s="15" customFormat="1" ht="26.25" customHeight="1">
      <c r="A419" s="46" t="s">
        <v>193</v>
      </c>
      <c r="B419" s="62"/>
      <c r="C419" s="34" t="s">
        <v>194</v>
      </c>
      <c r="D419" s="84">
        <f>D420+D421</f>
        <v>1441971</v>
      </c>
      <c r="E419" s="84">
        <f aca="true" t="shared" si="90" ref="E419:N419">E420+E421</f>
        <v>0</v>
      </c>
      <c r="F419" s="84">
        <f t="shared" si="90"/>
        <v>54199</v>
      </c>
      <c r="G419" s="84">
        <f t="shared" si="90"/>
        <v>1387772</v>
      </c>
      <c r="H419" s="84">
        <f t="shared" si="90"/>
        <v>1387772</v>
      </c>
      <c r="I419" s="84">
        <f t="shared" si="90"/>
        <v>0</v>
      </c>
      <c r="J419" s="84">
        <f t="shared" si="90"/>
        <v>0</v>
      </c>
      <c r="K419" s="84">
        <f t="shared" si="90"/>
        <v>0</v>
      </c>
      <c r="L419" s="84">
        <f t="shared" si="90"/>
        <v>0</v>
      </c>
      <c r="M419" s="84">
        <f t="shared" si="90"/>
        <v>0</v>
      </c>
      <c r="N419" s="84">
        <f t="shared" si="90"/>
        <v>0</v>
      </c>
    </row>
    <row r="420" spans="1:14" s="15" customFormat="1" ht="19.5" customHeight="1">
      <c r="A420" s="48"/>
      <c r="B420" s="11" t="s">
        <v>201</v>
      </c>
      <c r="C420" s="5" t="s">
        <v>204</v>
      </c>
      <c r="D420" s="40">
        <v>1438271</v>
      </c>
      <c r="E420" s="40"/>
      <c r="F420" s="40">
        <v>54199</v>
      </c>
      <c r="G420" s="40">
        <f>D420+E420-F420</f>
        <v>1384072</v>
      </c>
      <c r="H420" s="40">
        <f>G420</f>
        <v>1384072</v>
      </c>
      <c r="I420" s="40"/>
      <c r="J420" s="86">
        <v>0</v>
      </c>
      <c r="K420" s="87">
        <v>0</v>
      </c>
      <c r="L420" s="90"/>
      <c r="M420" s="90"/>
      <c r="N420" s="140"/>
    </row>
    <row r="421" spans="1:14" s="15" customFormat="1" ht="19.5" customHeight="1">
      <c r="A421" s="48"/>
      <c r="B421" s="11" t="s">
        <v>467</v>
      </c>
      <c r="C421" s="5" t="s">
        <v>215</v>
      </c>
      <c r="D421" s="40">
        <v>3700</v>
      </c>
      <c r="E421" s="40"/>
      <c r="F421" s="40"/>
      <c r="G421" s="40">
        <f>D421+E421-F421</f>
        <v>3700</v>
      </c>
      <c r="H421" s="40">
        <f>G421</f>
        <v>3700</v>
      </c>
      <c r="I421" s="40"/>
      <c r="J421" s="86"/>
      <c r="K421" s="87"/>
      <c r="L421" s="90"/>
      <c r="M421" s="90"/>
      <c r="N421" s="140"/>
    </row>
    <row r="422" spans="1:14" s="15" customFormat="1" ht="19.5" customHeight="1">
      <c r="A422" s="146" t="s">
        <v>587</v>
      </c>
      <c r="B422" s="153"/>
      <c r="C422" s="138" t="s">
        <v>110</v>
      </c>
      <c r="D422" s="139">
        <f>D423+D424</f>
        <v>1351172</v>
      </c>
      <c r="E422" s="139">
        <f aca="true" t="shared" si="91" ref="E422:N422">E423+E424</f>
        <v>0</v>
      </c>
      <c r="F422" s="139">
        <f t="shared" si="91"/>
        <v>0</v>
      </c>
      <c r="G422" s="139">
        <f t="shared" si="91"/>
        <v>1351172</v>
      </c>
      <c r="H422" s="139">
        <f t="shared" si="91"/>
        <v>127436</v>
      </c>
      <c r="I422" s="139">
        <f t="shared" si="91"/>
        <v>0</v>
      </c>
      <c r="J422" s="139">
        <f t="shared" si="91"/>
        <v>0</v>
      </c>
      <c r="K422" s="139">
        <f t="shared" si="91"/>
        <v>0</v>
      </c>
      <c r="L422" s="139">
        <f t="shared" si="91"/>
        <v>0</v>
      </c>
      <c r="M422" s="139">
        <f t="shared" si="91"/>
        <v>0</v>
      </c>
      <c r="N422" s="184">
        <f t="shared" si="91"/>
        <v>1223736</v>
      </c>
    </row>
    <row r="423" spans="1:14" s="15" customFormat="1" ht="33.75" customHeight="1">
      <c r="A423" s="147"/>
      <c r="B423" s="103" t="s">
        <v>547</v>
      </c>
      <c r="C423" s="101" t="s">
        <v>548</v>
      </c>
      <c r="D423" s="97">
        <v>127436</v>
      </c>
      <c r="E423" s="97"/>
      <c r="F423" s="97"/>
      <c r="G423" s="97">
        <f>D423+E423-F423</f>
        <v>127436</v>
      </c>
      <c r="H423" s="97">
        <f>G423</f>
        <v>127436</v>
      </c>
      <c r="I423" s="97"/>
      <c r="J423" s="97"/>
      <c r="K423" s="97"/>
      <c r="L423" s="97"/>
      <c r="M423" s="97"/>
      <c r="N423" s="108"/>
    </row>
    <row r="424" spans="1:14" s="15" customFormat="1" ht="18.75" customHeight="1">
      <c r="A424" s="48"/>
      <c r="B424" s="11" t="s">
        <v>81</v>
      </c>
      <c r="C424" s="5" t="s">
        <v>20</v>
      </c>
      <c r="D424" s="40">
        <v>1223736</v>
      </c>
      <c r="E424" s="40"/>
      <c r="F424" s="40"/>
      <c r="G424" s="97">
        <f>D424+E424-F424</f>
        <v>1223736</v>
      </c>
      <c r="H424" s="40"/>
      <c r="I424" s="40"/>
      <c r="J424" s="86"/>
      <c r="K424" s="87"/>
      <c r="L424" s="90"/>
      <c r="M424" s="90"/>
      <c r="N424" s="188">
        <f>G424</f>
        <v>1223736</v>
      </c>
    </row>
    <row r="425" spans="1:14" s="15" customFormat="1" ht="17.25" customHeight="1">
      <c r="A425" s="49" t="s">
        <v>134</v>
      </c>
      <c r="B425" s="64"/>
      <c r="C425" s="17" t="s">
        <v>141</v>
      </c>
      <c r="D425" s="88">
        <f aca="true" t="shared" si="92" ref="D425:N425">D426+D447+D470+D485+D492+D510+D518</f>
        <v>4446849</v>
      </c>
      <c r="E425" s="88">
        <f t="shared" si="92"/>
        <v>0</v>
      </c>
      <c r="F425" s="88">
        <f t="shared" si="92"/>
        <v>0</v>
      </c>
      <c r="G425" s="88">
        <f t="shared" si="92"/>
        <v>4446849</v>
      </c>
      <c r="H425" s="88">
        <f t="shared" si="92"/>
        <v>4446849</v>
      </c>
      <c r="I425" s="88">
        <f t="shared" si="92"/>
        <v>1833984</v>
      </c>
      <c r="J425" s="88">
        <f t="shared" si="92"/>
        <v>311071</v>
      </c>
      <c r="K425" s="88">
        <f t="shared" si="92"/>
        <v>99666</v>
      </c>
      <c r="L425" s="88">
        <f t="shared" si="92"/>
        <v>0</v>
      </c>
      <c r="M425" s="88">
        <f t="shared" si="92"/>
        <v>0</v>
      </c>
      <c r="N425" s="89">
        <f t="shared" si="92"/>
        <v>0</v>
      </c>
    </row>
    <row r="426" spans="1:14" s="15" customFormat="1" ht="14.25" customHeight="1">
      <c r="A426" s="51" t="s">
        <v>136</v>
      </c>
      <c r="B426" s="63"/>
      <c r="C426" s="34" t="s">
        <v>206</v>
      </c>
      <c r="D426" s="84">
        <f>SUM(D427:D446)</f>
        <v>1335243</v>
      </c>
      <c r="E426" s="84">
        <f>SUM(E427:E446)</f>
        <v>0</v>
      </c>
      <c r="F426" s="84">
        <f>SUM(F427:F446)</f>
        <v>0</v>
      </c>
      <c r="G426" s="84">
        <f>SUM(G427:G446)</f>
        <v>1335243</v>
      </c>
      <c r="H426" s="84">
        <f aca="true" t="shared" si="93" ref="H426:N426">SUM(H427:H446)</f>
        <v>1335243</v>
      </c>
      <c r="I426" s="84">
        <f t="shared" si="93"/>
        <v>503235</v>
      </c>
      <c r="J426" s="84">
        <f t="shared" si="93"/>
        <v>90511</v>
      </c>
      <c r="K426" s="84">
        <f t="shared" si="93"/>
        <v>38642</v>
      </c>
      <c r="L426" s="84">
        <f t="shared" si="93"/>
        <v>0</v>
      </c>
      <c r="M426" s="84">
        <f t="shared" si="93"/>
        <v>0</v>
      </c>
      <c r="N426" s="85">
        <f t="shared" si="93"/>
        <v>0</v>
      </c>
    </row>
    <row r="427" spans="1:14" s="15" customFormat="1" ht="21" customHeight="1">
      <c r="A427" s="102"/>
      <c r="B427" s="103" t="s">
        <v>179</v>
      </c>
      <c r="C427" s="5" t="s">
        <v>353</v>
      </c>
      <c r="D427" s="97">
        <v>38642</v>
      </c>
      <c r="E427" s="97"/>
      <c r="F427" s="97"/>
      <c r="G427" s="97">
        <f>D427+E427-F427</f>
        <v>38642</v>
      </c>
      <c r="H427" s="97">
        <f>G427</f>
        <v>38642</v>
      </c>
      <c r="I427" s="97"/>
      <c r="J427" s="97"/>
      <c r="K427" s="97">
        <f>H427</f>
        <v>38642</v>
      </c>
      <c r="L427" s="97"/>
      <c r="M427" s="97"/>
      <c r="N427" s="108"/>
    </row>
    <row r="428" spans="1:14" s="15" customFormat="1" ht="15.75" customHeight="1">
      <c r="A428" s="54"/>
      <c r="B428" s="11" t="s">
        <v>207</v>
      </c>
      <c r="C428" s="6" t="s">
        <v>208</v>
      </c>
      <c r="D428" s="40">
        <v>131043</v>
      </c>
      <c r="E428" s="40"/>
      <c r="F428" s="40"/>
      <c r="G428" s="97">
        <f aca="true" t="shared" si="94" ref="G428:G446">D428+E428-F428</f>
        <v>131043</v>
      </c>
      <c r="H428" s="97">
        <f aca="true" t="shared" si="95" ref="H428:H446">G428</f>
        <v>131043</v>
      </c>
      <c r="I428" s="40"/>
      <c r="J428" s="86"/>
      <c r="K428" s="87"/>
      <c r="L428" s="90"/>
      <c r="M428" s="90"/>
      <c r="N428" s="140"/>
    </row>
    <row r="429" spans="1:14" s="15" customFormat="1" ht="15.75" customHeight="1">
      <c r="A429" s="54"/>
      <c r="B429" s="11" t="s">
        <v>45</v>
      </c>
      <c r="C429" s="5" t="s">
        <v>289</v>
      </c>
      <c r="D429" s="40">
        <v>479300</v>
      </c>
      <c r="E429" s="40"/>
      <c r="F429" s="40"/>
      <c r="G429" s="97">
        <f t="shared" si="94"/>
        <v>479300</v>
      </c>
      <c r="H429" s="97">
        <f t="shared" si="95"/>
        <v>479300</v>
      </c>
      <c r="I429" s="40">
        <f>H429</f>
        <v>479300</v>
      </c>
      <c r="J429" s="86"/>
      <c r="K429" s="87"/>
      <c r="L429" s="90"/>
      <c r="M429" s="90"/>
      <c r="N429" s="140"/>
    </row>
    <row r="430" spans="1:14" s="15" customFormat="1" ht="15" customHeight="1">
      <c r="A430" s="54"/>
      <c r="B430" s="11" t="s">
        <v>49</v>
      </c>
      <c r="C430" s="5" t="s">
        <v>50</v>
      </c>
      <c r="D430" s="40">
        <v>23935</v>
      </c>
      <c r="E430" s="40"/>
      <c r="F430" s="40"/>
      <c r="G430" s="97">
        <f t="shared" si="94"/>
        <v>23935</v>
      </c>
      <c r="H430" s="97">
        <f t="shared" si="95"/>
        <v>23935</v>
      </c>
      <c r="I430" s="40">
        <f>H430</f>
        <v>23935</v>
      </c>
      <c r="J430" s="86"/>
      <c r="K430" s="87"/>
      <c r="L430" s="90"/>
      <c r="M430" s="90"/>
      <c r="N430" s="140"/>
    </row>
    <row r="431" spans="1:14" s="15" customFormat="1" ht="15" customHeight="1">
      <c r="A431" s="54"/>
      <c r="B431" s="57" t="s">
        <v>94</v>
      </c>
      <c r="C431" s="5" t="s">
        <v>108</v>
      </c>
      <c r="D431" s="40">
        <v>77454</v>
      </c>
      <c r="E431" s="40"/>
      <c r="F431" s="40"/>
      <c r="G431" s="97">
        <f t="shared" si="94"/>
        <v>77454</v>
      </c>
      <c r="H431" s="97">
        <f t="shared" si="95"/>
        <v>77454</v>
      </c>
      <c r="I431" s="40"/>
      <c r="J431" s="86">
        <f>H431</f>
        <v>77454</v>
      </c>
      <c r="K431" s="87"/>
      <c r="L431" s="90"/>
      <c r="M431" s="90"/>
      <c r="N431" s="140"/>
    </row>
    <row r="432" spans="1:14" s="15" customFormat="1" ht="13.5" customHeight="1">
      <c r="A432" s="54"/>
      <c r="B432" s="57" t="s">
        <v>51</v>
      </c>
      <c r="C432" s="5" t="s">
        <v>52</v>
      </c>
      <c r="D432" s="40">
        <v>13057</v>
      </c>
      <c r="E432" s="40"/>
      <c r="F432" s="40"/>
      <c r="G432" s="97">
        <f t="shared" si="94"/>
        <v>13057</v>
      </c>
      <c r="H432" s="97">
        <f t="shared" si="95"/>
        <v>13057</v>
      </c>
      <c r="I432" s="40"/>
      <c r="J432" s="86">
        <f>H432</f>
        <v>13057</v>
      </c>
      <c r="K432" s="87"/>
      <c r="L432" s="90"/>
      <c r="M432" s="90"/>
      <c r="N432" s="140"/>
    </row>
    <row r="433" spans="1:14" s="15" customFormat="1" ht="14.25" customHeight="1">
      <c r="A433" s="54"/>
      <c r="B433" s="11" t="s">
        <v>53</v>
      </c>
      <c r="C433" s="6" t="s">
        <v>163</v>
      </c>
      <c r="D433" s="40">
        <v>161484</v>
      </c>
      <c r="E433" s="40"/>
      <c r="F433" s="40"/>
      <c r="G433" s="97">
        <f t="shared" si="94"/>
        <v>161484</v>
      </c>
      <c r="H433" s="97">
        <f t="shared" si="95"/>
        <v>161484</v>
      </c>
      <c r="I433" s="40"/>
      <c r="J433" s="86"/>
      <c r="K433" s="87"/>
      <c r="L433" s="90"/>
      <c r="M433" s="90"/>
      <c r="N433" s="140"/>
    </row>
    <row r="434" spans="1:14" s="15" customFormat="1" ht="16.5" customHeight="1">
      <c r="A434" s="54"/>
      <c r="B434" s="11" t="s">
        <v>124</v>
      </c>
      <c r="C434" s="6" t="s">
        <v>209</v>
      </c>
      <c r="D434" s="40">
        <v>130160</v>
      </c>
      <c r="E434" s="40"/>
      <c r="F434" s="40"/>
      <c r="G434" s="97">
        <f t="shared" si="94"/>
        <v>130160</v>
      </c>
      <c r="H434" s="97">
        <f t="shared" si="95"/>
        <v>130160</v>
      </c>
      <c r="I434" s="40"/>
      <c r="J434" s="86"/>
      <c r="K434" s="87"/>
      <c r="L434" s="90"/>
      <c r="M434" s="90"/>
      <c r="N434" s="140"/>
    </row>
    <row r="435" spans="1:14" s="15" customFormat="1" ht="15.75" customHeight="1">
      <c r="A435" s="54"/>
      <c r="B435" s="11" t="s">
        <v>212</v>
      </c>
      <c r="C435" s="6" t="s">
        <v>213</v>
      </c>
      <c r="D435" s="40">
        <v>9100</v>
      </c>
      <c r="E435" s="40"/>
      <c r="F435" s="40"/>
      <c r="G435" s="97">
        <f t="shared" si="94"/>
        <v>9100</v>
      </c>
      <c r="H435" s="97">
        <f t="shared" si="95"/>
        <v>9100</v>
      </c>
      <c r="I435" s="40"/>
      <c r="J435" s="86"/>
      <c r="K435" s="87"/>
      <c r="L435" s="90"/>
      <c r="M435" s="90"/>
      <c r="N435" s="140"/>
    </row>
    <row r="436" spans="1:14" s="15" customFormat="1" ht="16.5" customHeight="1">
      <c r="A436" s="54"/>
      <c r="B436" s="11" t="s">
        <v>55</v>
      </c>
      <c r="C436" s="6" t="s">
        <v>127</v>
      </c>
      <c r="D436" s="40">
        <v>80500</v>
      </c>
      <c r="E436" s="40"/>
      <c r="F436" s="40"/>
      <c r="G436" s="97">
        <f t="shared" si="94"/>
        <v>80500</v>
      </c>
      <c r="H436" s="97">
        <f t="shared" si="95"/>
        <v>80500</v>
      </c>
      <c r="I436" s="40"/>
      <c r="J436" s="86"/>
      <c r="K436" s="87"/>
      <c r="L436" s="90"/>
      <c r="M436" s="90"/>
      <c r="N436" s="140"/>
    </row>
    <row r="437" spans="1:14" s="15" customFormat="1" ht="16.5" customHeight="1">
      <c r="A437" s="54"/>
      <c r="B437" s="11" t="s">
        <v>57</v>
      </c>
      <c r="C437" s="6" t="s">
        <v>185</v>
      </c>
      <c r="D437" s="40">
        <v>109957</v>
      </c>
      <c r="E437" s="40"/>
      <c r="F437" s="40"/>
      <c r="G437" s="97">
        <f t="shared" si="94"/>
        <v>109957</v>
      </c>
      <c r="H437" s="97">
        <f t="shared" si="95"/>
        <v>109957</v>
      </c>
      <c r="I437" s="40"/>
      <c r="J437" s="86"/>
      <c r="K437" s="87"/>
      <c r="L437" s="90"/>
      <c r="M437" s="90"/>
      <c r="N437" s="140"/>
    </row>
    <row r="438" spans="1:14" s="15" customFormat="1" ht="16.5" customHeight="1">
      <c r="A438" s="54"/>
      <c r="B438" s="11" t="s">
        <v>114</v>
      </c>
      <c r="C438" s="6" t="s">
        <v>115</v>
      </c>
      <c r="D438" s="40">
        <v>1465</v>
      </c>
      <c r="E438" s="40"/>
      <c r="F438" s="40"/>
      <c r="G438" s="97">
        <f t="shared" si="94"/>
        <v>1465</v>
      </c>
      <c r="H438" s="97">
        <f t="shared" si="95"/>
        <v>1465</v>
      </c>
      <c r="I438" s="40"/>
      <c r="J438" s="86"/>
      <c r="K438" s="87"/>
      <c r="L438" s="90"/>
      <c r="M438" s="90"/>
      <c r="N438" s="140"/>
    </row>
    <row r="439" spans="1:14" s="15" customFormat="1" ht="16.5" customHeight="1">
      <c r="A439" s="54"/>
      <c r="B439" s="11" t="s">
        <v>58</v>
      </c>
      <c r="C439" s="6" t="s">
        <v>129</v>
      </c>
      <c r="D439" s="40">
        <v>45650</v>
      </c>
      <c r="E439" s="40"/>
      <c r="F439" s="40"/>
      <c r="G439" s="97">
        <f t="shared" si="94"/>
        <v>45650</v>
      </c>
      <c r="H439" s="97">
        <f t="shared" si="95"/>
        <v>45650</v>
      </c>
      <c r="I439" s="40"/>
      <c r="J439" s="86"/>
      <c r="K439" s="87"/>
      <c r="L439" s="90"/>
      <c r="M439" s="90"/>
      <c r="N439" s="140"/>
    </row>
    <row r="440" spans="1:14" s="15" customFormat="1" ht="16.5" customHeight="1">
      <c r="A440" s="54"/>
      <c r="B440" s="11" t="s">
        <v>230</v>
      </c>
      <c r="C440" s="5" t="s">
        <v>234</v>
      </c>
      <c r="D440" s="40">
        <v>2637</v>
      </c>
      <c r="E440" s="40"/>
      <c r="F440" s="40"/>
      <c r="G440" s="97">
        <f t="shared" si="94"/>
        <v>2637</v>
      </c>
      <c r="H440" s="97">
        <f t="shared" si="95"/>
        <v>2637</v>
      </c>
      <c r="I440" s="40"/>
      <c r="J440" s="86"/>
      <c r="K440" s="87"/>
      <c r="L440" s="90"/>
      <c r="M440" s="90"/>
      <c r="N440" s="140"/>
    </row>
    <row r="441" spans="1:14" s="15" customFormat="1" ht="16.5" customHeight="1">
      <c r="A441" s="54"/>
      <c r="B441" s="11" t="s">
        <v>60</v>
      </c>
      <c r="C441" s="6" t="s">
        <v>61</v>
      </c>
      <c r="D441" s="40">
        <v>2385</v>
      </c>
      <c r="E441" s="40"/>
      <c r="F441" s="40"/>
      <c r="G441" s="97">
        <f t="shared" si="94"/>
        <v>2385</v>
      </c>
      <c r="H441" s="97">
        <f t="shared" si="95"/>
        <v>2385</v>
      </c>
      <c r="I441" s="40"/>
      <c r="J441" s="86"/>
      <c r="K441" s="87"/>
      <c r="L441" s="90"/>
      <c r="M441" s="90"/>
      <c r="N441" s="140"/>
    </row>
    <row r="442" spans="1:14" s="15" customFormat="1" ht="16.5" customHeight="1">
      <c r="A442" s="54"/>
      <c r="B442" s="11" t="s">
        <v>62</v>
      </c>
      <c r="C442" s="6" t="s">
        <v>63</v>
      </c>
      <c r="D442" s="40">
        <v>984</v>
      </c>
      <c r="E442" s="40"/>
      <c r="F442" s="40"/>
      <c r="G442" s="97">
        <f t="shared" si="94"/>
        <v>984</v>
      </c>
      <c r="H442" s="97">
        <f t="shared" si="95"/>
        <v>984</v>
      </c>
      <c r="I442" s="40"/>
      <c r="J442" s="86"/>
      <c r="K442" s="87"/>
      <c r="L442" s="90"/>
      <c r="M442" s="90"/>
      <c r="N442" s="140"/>
    </row>
    <row r="443" spans="1:14" s="15" customFormat="1" ht="15" customHeight="1">
      <c r="A443" s="54"/>
      <c r="B443" s="11" t="s">
        <v>64</v>
      </c>
      <c r="C443" s="6" t="s">
        <v>65</v>
      </c>
      <c r="D443" s="40">
        <v>23000</v>
      </c>
      <c r="E443" s="40"/>
      <c r="F443" s="40"/>
      <c r="G443" s="97">
        <f t="shared" si="94"/>
        <v>23000</v>
      </c>
      <c r="H443" s="97">
        <f t="shared" si="95"/>
        <v>23000</v>
      </c>
      <c r="I443" s="40"/>
      <c r="J443" s="86"/>
      <c r="K443" s="87"/>
      <c r="L443" s="90"/>
      <c r="M443" s="90"/>
      <c r="N443" s="140"/>
    </row>
    <row r="444" spans="1:14" s="15" customFormat="1" ht="15" customHeight="1">
      <c r="A444" s="54"/>
      <c r="B444" s="11" t="s">
        <v>231</v>
      </c>
      <c r="C444" s="5" t="s">
        <v>499</v>
      </c>
      <c r="D444" s="40">
        <v>2990</v>
      </c>
      <c r="E444" s="40"/>
      <c r="F444" s="40"/>
      <c r="G444" s="97">
        <f t="shared" si="94"/>
        <v>2990</v>
      </c>
      <c r="H444" s="97">
        <f t="shared" si="95"/>
        <v>2990</v>
      </c>
      <c r="I444" s="40"/>
      <c r="J444" s="86"/>
      <c r="K444" s="87"/>
      <c r="L444" s="90"/>
      <c r="M444" s="90"/>
      <c r="N444" s="140"/>
    </row>
    <row r="445" spans="1:14" s="15" customFormat="1" ht="15" customHeight="1">
      <c r="A445" s="54"/>
      <c r="B445" s="11" t="s">
        <v>232</v>
      </c>
      <c r="C445" s="5" t="s">
        <v>236</v>
      </c>
      <c r="D445" s="40">
        <v>500</v>
      </c>
      <c r="E445" s="40"/>
      <c r="F445" s="40"/>
      <c r="G445" s="97">
        <f t="shared" si="94"/>
        <v>500</v>
      </c>
      <c r="H445" s="97">
        <f t="shared" si="95"/>
        <v>500</v>
      </c>
      <c r="I445" s="40"/>
      <c r="J445" s="86"/>
      <c r="K445" s="87"/>
      <c r="L445" s="90"/>
      <c r="M445" s="90"/>
      <c r="N445" s="140"/>
    </row>
    <row r="446" spans="1:14" s="15" customFormat="1" ht="15" customHeight="1">
      <c r="A446" s="54"/>
      <c r="B446" s="11" t="s">
        <v>233</v>
      </c>
      <c r="C446" s="5" t="s">
        <v>237</v>
      </c>
      <c r="D446" s="40">
        <v>1000</v>
      </c>
      <c r="E446" s="40"/>
      <c r="F446" s="40"/>
      <c r="G446" s="97">
        <f t="shared" si="94"/>
        <v>1000</v>
      </c>
      <c r="H446" s="97">
        <f t="shared" si="95"/>
        <v>1000</v>
      </c>
      <c r="I446" s="40"/>
      <c r="J446" s="86"/>
      <c r="K446" s="87"/>
      <c r="L446" s="90"/>
      <c r="M446" s="90"/>
      <c r="N446" s="140"/>
    </row>
    <row r="447" spans="1:14" s="15" customFormat="1" ht="15.75" customHeight="1">
      <c r="A447" s="51" t="s">
        <v>137</v>
      </c>
      <c r="B447" s="63"/>
      <c r="C447" s="34" t="s">
        <v>211</v>
      </c>
      <c r="D447" s="84">
        <f>SUM(D448:D469)</f>
        <v>1109967</v>
      </c>
      <c r="E447" s="84">
        <f aca="true" t="shared" si="96" ref="E447:N447">SUM(E448:E469)</f>
        <v>0</v>
      </c>
      <c r="F447" s="84">
        <f t="shared" si="96"/>
        <v>0</v>
      </c>
      <c r="G447" s="84">
        <f t="shared" si="96"/>
        <v>1109967</v>
      </c>
      <c r="H447" s="84">
        <f t="shared" si="96"/>
        <v>1109967</v>
      </c>
      <c r="I447" s="84">
        <f t="shared" si="96"/>
        <v>566885</v>
      </c>
      <c r="J447" s="84">
        <f t="shared" si="96"/>
        <v>97513</v>
      </c>
      <c r="K447" s="84">
        <f t="shared" si="96"/>
        <v>21168</v>
      </c>
      <c r="L447" s="84">
        <f t="shared" si="96"/>
        <v>0</v>
      </c>
      <c r="M447" s="84">
        <f t="shared" si="96"/>
        <v>0</v>
      </c>
      <c r="N447" s="85">
        <f t="shared" si="96"/>
        <v>0</v>
      </c>
    </row>
    <row r="448" spans="1:14" s="15" customFormat="1" ht="23.25" customHeight="1">
      <c r="A448" s="102"/>
      <c r="B448" s="103" t="s">
        <v>251</v>
      </c>
      <c r="C448" s="101" t="s">
        <v>523</v>
      </c>
      <c r="D448" s="97">
        <v>21168</v>
      </c>
      <c r="E448" s="97"/>
      <c r="F448" s="97"/>
      <c r="G448" s="40">
        <f>D448+E448-F448</f>
        <v>21168</v>
      </c>
      <c r="H448" s="40">
        <f>G448</f>
        <v>21168</v>
      </c>
      <c r="I448" s="97"/>
      <c r="J448" s="97"/>
      <c r="K448" s="97">
        <f>H448</f>
        <v>21168</v>
      </c>
      <c r="L448" s="97"/>
      <c r="M448" s="97"/>
      <c r="N448" s="108"/>
    </row>
    <row r="449" spans="1:14" s="15" customFormat="1" ht="19.5" customHeight="1">
      <c r="A449" s="48"/>
      <c r="B449" s="11" t="s">
        <v>45</v>
      </c>
      <c r="C449" s="5" t="s">
        <v>289</v>
      </c>
      <c r="D449" s="40">
        <v>522217</v>
      </c>
      <c r="E449" s="40"/>
      <c r="F449" s="40"/>
      <c r="G449" s="40">
        <f>D449+E449-F449</f>
        <v>522217</v>
      </c>
      <c r="H449" s="40">
        <f>G449</f>
        <v>522217</v>
      </c>
      <c r="I449" s="40">
        <f>H449</f>
        <v>522217</v>
      </c>
      <c r="J449" s="86"/>
      <c r="K449" s="87"/>
      <c r="L449" s="90"/>
      <c r="M449" s="90"/>
      <c r="N449" s="140"/>
    </row>
    <row r="450" spans="1:14" s="15" customFormat="1" ht="17.25" customHeight="1">
      <c r="A450" s="48"/>
      <c r="B450" s="11" t="s">
        <v>49</v>
      </c>
      <c r="C450" s="5" t="s">
        <v>50</v>
      </c>
      <c r="D450" s="40">
        <v>36298</v>
      </c>
      <c r="E450" s="40"/>
      <c r="F450" s="40"/>
      <c r="G450" s="40">
        <f aca="true" t="shared" si="97" ref="G450:G469">D450+E450-F450</f>
        <v>36298</v>
      </c>
      <c r="H450" s="40">
        <f aca="true" t="shared" si="98" ref="H450:H469">G450</f>
        <v>36298</v>
      </c>
      <c r="I450" s="40">
        <f>H450</f>
        <v>36298</v>
      </c>
      <c r="J450" s="86"/>
      <c r="K450" s="87"/>
      <c r="L450" s="90"/>
      <c r="M450" s="90"/>
      <c r="N450" s="140"/>
    </row>
    <row r="451" spans="1:14" s="15" customFormat="1" ht="18" customHeight="1">
      <c r="A451" s="48"/>
      <c r="B451" s="57" t="s">
        <v>94</v>
      </c>
      <c r="C451" s="5" t="s">
        <v>108</v>
      </c>
      <c r="D451" s="40">
        <v>84445</v>
      </c>
      <c r="E451" s="40"/>
      <c r="F451" s="40"/>
      <c r="G451" s="40">
        <f t="shared" si="97"/>
        <v>84445</v>
      </c>
      <c r="H451" s="40">
        <f t="shared" si="98"/>
        <v>84445</v>
      </c>
      <c r="I451" s="40"/>
      <c r="J451" s="86">
        <f>H451</f>
        <v>84445</v>
      </c>
      <c r="K451" s="87"/>
      <c r="L451" s="90"/>
      <c r="M451" s="90"/>
      <c r="N451" s="140"/>
    </row>
    <row r="452" spans="1:14" s="15" customFormat="1" ht="15.75" customHeight="1">
      <c r="A452" s="48"/>
      <c r="B452" s="11" t="s">
        <v>51</v>
      </c>
      <c r="C452" s="6" t="s">
        <v>52</v>
      </c>
      <c r="D452" s="40">
        <v>13068</v>
      </c>
      <c r="E452" s="40"/>
      <c r="F452" s="40"/>
      <c r="G452" s="40">
        <f t="shared" si="97"/>
        <v>13068</v>
      </c>
      <c r="H452" s="40">
        <f t="shared" si="98"/>
        <v>13068</v>
      </c>
      <c r="I452" s="40"/>
      <c r="J452" s="86">
        <f>H452</f>
        <v>13068</v>
      </c>
      <c r="K452" s="87"/>
      <c r="L452" s="90"/>
      <c r="M452" s="90"/>
      <c r="N452" s="140"/>
    </row>
    <row r="453" spans="1:14" s="15" customFormat="1" ht="15.75" customHeight="1">
      <c r="A453" s="48"/>
      <c r="B453" s="11" t="s">
        <v>426</v>
      </c>
      <c r="C453" s="6" t="s">
        <v>427</v>
      </c>
      <c r="D453" s="40">
        <v>8370</v>
      </c>
      <c r="E453" s="40"/>
      <c r="F453" s="40"/>
      <c r="G453" s="40">
        <f t="shared" si="97"/>
        <v>8370</v>
      </c>
      <c r="H453" s="40">
        <f t="shared" si="98"/>
        <v>8370</v>
      </c>
      <c r="I453" s="40">
        <f>H453</f>
        <v>8370</v>
      </c>
      <c r="J453" s="86"/>
      <c r="K453" s="87"/>
      <c r="L453" s="90"/>
      <c r="M453" s="90"/>
      <c r="N453" s="140"/>
    </row>
    <row r="454" spans="1:14" s="15" customFormat="1" ht="15.75" customHeight="1">
      <c r="A454" s="48"/>
      <c r="B454" s="11" t="s">
        <v>53</v>
      </c>
      <c r="C454" s="6" t="s">
        <v>163</v>
      </c>
      <c r="D454" s="40">
        <v>78582</v>
      </c>
      <c r="E454" s="40"/>
      <c r="F454" s="40"/>
      <c r="G454" s="40">
        <f t="shared" si="97"/>
        <v>78582</v>
      </c>
      <c r="H454" s="40">
        <f t="shared" si="98"/>
        <v>78582</v>
      </c>
      <c r="I454" s="40"/>
      <c r="J454" s="86"/>
      <c r="K454" s="87"/>
      <c r="L454" s="90"/>
      <c r="M454" s="90"/>
      <c r="N454" s="140"/>
    </row>
    <row r="455" spans="1:14" s="15" customFormat="1" ht="16.5" customHeight="1">
      <c r="A455" s="48"/>
      <c r="B455" s="11" t="s">
        <v>124</v>
      </c>
      <c r="C455" s="6" t="s">
        <v>209</v>
      </c>
      <c r="D455" s="40">
        <v>851</v>
      </c>
      <c r="E455" s="40"/>
      <c r="F455" s="40"/>
      <c r="G455" s="40">
        <f t="shared" si="97"/>
        <v>851</v>
      </c>
      <c r="H455" s="40">
        <f t="shared" si="98"/>
        <v>851</v>
      </c>
      <c r="I455" s="40"/>
      <c r="J455" s="86"/>
      <c r="K455" s="87"/>
      <c r="L455" s="90"/>
      <c r="M455" s="90"/>
      <c r="N455" s="140"/>
    </row>
    <row r="456" spans="1:14" s="15" customFormat="1" ht="16.5" customHeight="1">
      <c r="A456" s="48"/>
      <c r="B456" s="11" t="s">
        <v>212</v>
      </c>
      <c r="C456" s="6" t="s">
        <v>213</v>
      </c>
      <c r="D456" s="40">
        <v>9570</v>
      </c>
      <c r="E456" s="40"/>
      <c r="F456" s="40"/>
      <c r="G456" s="40">
        <f t="shared" si="97"/>
        <v>9570</v>
      </c>
      <c r="H456" s="40">
        <f t="shared" si="98"/>
        <v>9570</v>
      </c>
      <c r="I456" s="40"/>
      <c r="J456" s="86"/>
      <c r="K456" s="87"/>
      <c r="L456" s="90"/>
      <c r="M456" s="90"/>
      <c r="N456" s="140"/>
    </row>
    <row r="457" spans="1:14" s="15" customFormat="1" ht="14.25" customHeight="1">
      <c r="A457" s="48"/>
      <c r="B457" s="11" t="s">
        <v>55</v>
      </c>
      <c r="C457" s="6" t="s">
        <v>127</v>
      </c>
      <c r="D457" s="40">
        <v>78723</v>
      </c>
      <c r="E457" s="40"/>
      <c r="F457" s="40"/>
      <c r="G457" s="40">
        <f t="shared" si="97"/>
        <v>78723</v>
      </c>
      <c r="H457" s="40">
        <f t="shared" si="98"/>
        <v>78723</v>
      </c>
      <c r="I457" s="40"/>
      <c r="J457" s="86"/>
      <c r="K457" s="87"/>
      <c r="L457" s="90"/>
      <c r="M457" s="90"/>
      <c r="N457" s="140"/>
    </row>
    <row r="458" spans="1:14" s="15" customFormat="1" ht="14.25" customHeight="1">
      <c r="A458" s="48"/>
      <c r="B458" s="11" t="s">
        <v>114</v>
      </c>
      <c r="C458" s="6" t="s">
        <v>115</v>
      </c>
      <c r="D458" s="40">
        <v>520</v>
      </c>
      <c r="E458" s="40"/>
      <c r="F458" s="40"/>
      <c r="G458" s="40">
        <f t="shared" si="97"/>
        <v>520</v>
      </c>
      <c r="H458" s="40">
        <f t="shared" si="98"/>
        <v>520</v>
      </c>
      <c r="I458" s="40"/>
      <c r="J458" s="86"/>
      <c r="K458" s="87"/>
      <c r="L458" s="90"/>
      <c r="M458" s="90"/>
      <c r="N458" s="140"/>
    </row>
    <row r="459" spans="1:14" s="15" customFormat="1" ht="14.25" customHeight="1">
      <c r="A459" s="48"/>
      <c r="B459" s="187">
        <v>4300</v>
      </c>
      <c r="C459" s="6" t="s">
        <v>129</v>
      </c>
      <c r="D459" s="40">
        <v>224720</v>
      </c>
      <c r="E459" s="40"/>
      <c r="F459" s="40"/>
      <c r="G459" s="40">
        <f t="shared" si="97"/>
        <v>224720</v>
      </c>
      <c r="H459" s="40">
        <f t="shared" si="98"/>
        <v>224720</v>
      </c>
      <c r="I459" s="40"/>
      <c r="J459" s="86"/>
      <c r="K459" s="87"/>
      <c r="L459" s="90"/>
      <c r="M459" s="90"/>
      <c r="N459" s="140"/>
    </row>
    <row r="460" spans="1:14" s="15" customFormat="1" ht="15.75" customHeight="1">
      <c r="A460" s="48"/>
      <c r="B460" s="11" t="s">
        <v>428</v>
      </c>
      <c r="C460" s="6" t="s">
        <v>429</v>
      </c>
      <c r="D460" s="40">
        <v>767</v>
      </c>
      <c r="E460" s="40"/>
      <c r="F460" s="40"/>
      <c r="G460" s="40">
        <f t="shared" si="97"/>
        <v>767</v>
      </c>
      <c r="H460" s="40">
        <f t="shared" si="98"/>
        <v>767</v>
      </c>
      <c r="I460" s="40"/>
      <c r="J460" s="86"/>
      <c r="K460" s="87"/>
      <c r="L460" s="90"/>
      <c r="M460" s="90"/>
      <c r="N460" s="140"/>
    </row>
    <row r="461" spans="1:14" s="15" customFormat="1" ht="15.75" customHeight="1">
      <c r="A461" s="48"/>
      <c r="B461" s="11" t="s">
        <v>238</v>
      </c>
      <c r="C461" s="5" t="s">
        <v>240</v>
      </c>
      <c r="D461" s="40">
        <v>682</v>
      </c>
      <c r="E461" s="40"/>
      <c r="F461" s="40"/>
      <c r="G461" s="40">
        <f t="shared" si="97"/>
        <v>682</v>
      </c>
      <c r="H461" s="40">
        <f t="shared" si="98"/>
        <v>682</v>
      </c>
      <c r="I461" s="40"/>
      <c r="J461" s="86"/>
      <c r="K461" s="87"/>
      <c r="L461" s="90"/>
      <c r="M461" s="90"/>
      <c r="N461" s="140"/>
    </row>
    <row r="462" spans="1:14" s="15" customFormat="1" ht="15.75" customHeight="1">
      <c r="A462" s="48"/>
      <c r="B462" s="11" t="s">
        <v>230</v>
      </c>
      <c r="C462" s="5" t="s">
        <v>234</v>
      </c>
      <c r="D462" s="40">
        <v>962</v>
      </c>
      <c r="E462" s="40"/>
      <c r="F462" s="40"/>
      <c r="G462" s="40">
        <f t="shared" si="97"/>
        <v>962</v>
      </c>
      <c r="H462" s="40">
        <f t="shared" si="98"/>
        <v>962</v>
      </c>
      <c r="I462" s="40"/>
      <c r="J462" s="86"/>
      <c r="K462" s="87"/>
      <c r="L462" s="90"/>
      <c r="M462" s="90"/>
      <c r="N462" s="140"/>
    </row>
    <row r="463" spans="1:14" s="15" customFormat="1" ht="15.75" customHeight="1">
      <c r="A463" s="48"/>
      <c r="B463" s="11" t="s">
        <v>60</v>
      </c>
      <c r="C463" s="6" t="s">
        <v>61</v>
      </c>
      <c r="D463" s="40">
        <v>455</v>
      </c>
      <c r="E463" s="40"/>
      <c r="F463" s="40"/>
      <c r="G463" s="40">
        <f t="shared" si="97"/>
        <v>455</v>
      </c>
      <c r="H463" s="40">
        <f t="shared" si="98"/>
        <v>455</v>
      </c>
      <c r="I463" s="40"/>
      <c r="J463" s="86"/>
      <c r="K463" s="87"/>
      <c r="L463" s="90"/>
      <c r="M463" s="90"/>
      <c r="N463" s="140"/>
    </row>
    <row r="464" spans="1:14" s="15" customFormat="1" ht="15.75" customHeight="1">
      <c r="A464" s="48"/>
      <c r="B464" s="11" t="s">
        <v>64</v>
      </c>
      <c r="C464" s="6" t="s">
        <v>65</v>
      </c>
      <c r="D464" s="40">
        <v>21124</v>
      </c>
      <c r="E464" s="40"/>
      <c r="F464" s="40"/>
      <c r="G464" s="40">
        <f t="shared" si="97"/>
        <v>21124</v>
      </c>
      <c r="H464" s="40">
        <f t="shared" si="98"/>
        <v>21124</v>
      </c>
      <c r="I464" s="40"/>
      <c r="J464" s="86"/>
      <c r="K464" s="87"/>
      <c r="L464" s="90"/>
      <c r="M464" s="90"/>
      <c r="N464" s="140"/>
    </row>
    <row r="465" spans="1:14" s="15" customFormat="1" ht="16.5" customHeight="1">
      <c r="A465" s="48"/>
      <c r="B465" s="11" t="s">
        <v>79</v>
      </c>
      <c r="C465" s="6" t="s">
        <v>80</v>
      </c>
      <c r="D465" s="40">
        <v>3683</v>
      </c>
      <c r="E465" s="40"/>
      <c r="F465" s="40"/>
      <c r="G465" s="40">
        <f t="shared" si="97"/>
        <v>3683</v>
      </c>
      <c r="H465" s="40">
        <f t="shared" si="98"/>
        <v>3683</v>
      </c>
      <c r="I465" s="40"/>
      <c r="J465" s="86"/>
      <c r="K465" s="87"/>
      <c r="L465" s="90"/>
      <c r="M465" s="90"/>
      <c r="N465" s="140"/>
    </row>
    <row r="466" spans="1:14" s="15" customFormat="1" ht="16.5" customHeight="1">
      <c r="A466" s="48"/>
      <c r="B466" s="11" t="s">
        <v>132</v>
      </c>
      <c r="C466" s="6" t="s">
        <v>133</v>
      </c>
      <c r="D466" s="40">
        <v>426</v>
      </c>
      <c r="E466" s="40"/>
      <c r="F466" s="40"/>
      <c r="G466" s="40">
        <f t="shared" si="97"/>
        <v>426</v>
      </c>
      <c r="H466" s="40">
        <f t="shared" si="98"/>
        <v>426</v>
      </c>
      <c r="I466" s="40"/>
      <c r="J466" s="86"/>
      <c r="K466" s="87"/>
      <c r="L466" s="90"/>
      <c r="M466" s="90"/>
      <c r="N466" s="140"/>
    </row>
    <row r="467" spans="1:14" s="15" customFormat="1" ht="15.75" customHeight="1">
      <c r="A467" s="48"/>
      <c r="B467" s="11" t="s">
        <v>231</v>
      </c>
      <c r="C467" s="5" t="s">
        <v>499</v>
      </c>
      <c r="D467" s="40">
        <v>750</v>
      </c>
      <c r="E467" s="40"/>
      <c r="F467" s="40"/>
      <c r="G467" s="40">
        <f t="shared" si="97"/>
        <v>750</v>
      </c>
      <c r="H467" s="40">
        <f t="shared" si="98"/>
        <v>750</v>
      </c>
      <c r="I467" s="40"/>
      <c r="J467" s="86"/>
      <c r="K467" s="87"/>
      <c r="L467" s="90"/>
      <c r="M467" s="90"/>
      <c r="N467" s="140"/>
    </row>
    <row r="468" spans="1:14" s="15" customFormat="1" ht="16.5" customHeight="1">
      <c r="A468" s="48"/>
      <c r="B468" s="11" t="s">
        <v>232</v>
      </c>
      <c r="C468" s="5" t="s">
        <v>236</v>
      </c>
      <c r="D468" s="40">
        <v>628</v>
      </c>
      <c r="E468" s="40"/>
      <c r="F468" s="40"/>
      <c r="G468" s="40">
        <f t="shared" si="97"/>
        <v>628</v>
      </c>
      <c r="H468" s="40">
        <f t="shared" si="98"/>
        <v>628</v>
      </c>
      <c r="I468" s="40"/>
      <c r="J468" s="86"/>
      <c r="K468" s="87"/>
      <c r="L468" s="90"/>
      <c r="M468" s="90"/>
      <c r="N468" s="140"/>
    </row>
    <row r="469" spans="1:14" s="15" customFormat="1" ht="16.5" customHeight="1">
      <c r="A469" s="48"/>
      <c r="B469" s="11" t="s">
        <v>233</v>
      </c>
      <c r="C469" s="5" t="s">
        <v>237</v>
      </c>
      <c r="D469" s="40">
        <v>1958</v>
      </c>
      <c r="E469" s="40"/>
      <c r="F469" s="40"/>
      <c r="G469" s="40">
        <f t="shared" si="97"/>
        <v>1958</v>
      </c>
      <c r="H469" s="40">
        <f t="shared" si="98"/>
        <v>1958</v>
      </c>
      <c r="I469" s="40"/>
      <c r="J469" s="86"/>
      <c r="K469" s="87"/>
      <c r="L469" s="90"/>
      <c r="M469" s="90"/>
      <c r="N469" s="140"/>
    </row>
    <row r="470" spans="1:14" s="15" customFormat="1" ht="15" customHeight="1">
      <c r="A470" s="46" t="s">
        <v>224</v>
      </c>
      <c r="B470" s="219"/>
      <c r="C470" s="222" t="s">
        <v>396</v>
      </c>
      <c r="D470" s="84">
        <f>SUM(D471:D484)</f>
        <v>357000</v>
      </c>
      <c r="E470" s="84">
        <f aca="true" t="shared" si="99" ref="E470:N470">SUM(E471:E484)</f>
        <v>0</v>
      </c>
      <c r="F470" s="84">
        <f t="shared" si="99"/>
        <v>0</v>
      </c>
      <c r="G470" s="84">
        <f t="shared" si="99"/>
        <v>357000</v>
      </c>
      <c r="H470" s="84">
        <f t="shared" si="99"/>
        <v>357000</v>
      </c>
      <c r="I470" s="84">
        <f t="shared" si="99"/>
        <v>283361</v>
      </c>
      <c r="J470" s="84">
        <f t="shared" si="99"/>
        <v>46244</v>
      </c>
      <c r="K470" s="84">
        <f t="shared" si="99"/>
        <v>0</v>
      </c>
      <c r="L470" s="84">
        <f t="shared" si="99"/>
        <v>0</v>
      </c>
      <c r="M470" s="84">
        <f t="shared" si="99"/>
        <v>0</v>
      </c>
      <c r="N470" s="85">
        <f t="shared" si="99"/>
        <v>0</v>
      </c>
    </row>
    <row r="471" spans="1:14" s="15" customFormat="1" ht="14.25" customHeight="1">
      <c r="A471" s="48"/>
      <c r="B471" s="11" t="s">
        <v>45</v>
      </c>
      <c r="C471" s="5" t="s">
        <v>289</v>
      </c>
      <c r="D471" s="40">
        <v>267356</v>
      </c>
      <c r="E471" s="40"/>
      <c r="F471" s="40"/>
      <c r="G471" s="40">
        <f>D471+E471-F471</f>
        <v>267356</v>
      </c>
      <c r="H471" s="40">
        <f>G471</f>
        <v>267356</v>
      </c>
      <c r="I471" s="40">
        <f>H471</f>
        <v>267356</v>
      </c>
      <c r="J471" s="86"/>
      <c r="K471" s="87"/>
      <c r="L471" s="90"/>
      <c r="M471" s="90"/>
      <c r="N471" s="140"/>
    </row>
    <row r="472" spans="1:14" s="15" customFormat="1" ht="14.25" customHeight="1">
      <c r="A472" s="48"/>
      <c r="B472" s="11" t="s">
        <v>49</v>
      </c>
      <c r="C472" s="5" t="s">
        <v>50</v>
      </c>
      <c r="D472" s="40">
        <v>16005</v>
      </c>
      <c r="E472" s="40"/>
      <c r="F472" s="40"/>
      <c r="G472" s="40">
        <f aca="true" t="shared" si="100" ref="G472:G484">D472+E472-F472</f>
        <v>16005</v>
      </c>
      <c r="H472" s="40">
        <f aca="true" t="shared" si="101" ref="H472:H484">G472</f>
        <v>16005</v>
      </c>
      <c r="I472" s="40">
        <f>H472</f>
        <v>16005</v>
      </c>
      <c r="J472" s="86"/>
      <c r="K472" s="87"/>
      <c r="L472" s="90"/>
      <c r="M472" s="90"/>
      <c r="N472" s="140"/>
    </row>
    <row r="473" spans="1:14" s="15" customFormat="1" ht="15" customHeight="1">
      <c r="A473" s="48"/>
      <c r="B473" s="11" t="s">
        <v>75</v>
      </c>
      <c r="C473" s="5" t="s">
        <v>108</v>
      </c>
      <c r="D473" s="40">
        <v>39515</v>
      </c>
      <c r="E473" s="40"/>
      <c r="F473" s="40"/>
      <c r="G473" s="40">
        <f t="shared" si="100"/>
        <v>39515</v>
      </c>
      <c r="H473" s="40">
        <f t="shared" si="101"/>
        <v>39515</v>
      </c>
      <c r="I473" s="40"/>
      <c r="J473" s="86">
        <f>H473</f>
        <v>39515</v>
      </c>
      <c r="K473" s="87"/>
      <c r="L473" s="90"/>
      <c r="M473" s="90"/>
      <c r="N473" s="140"/>
    </row>
    <row r="474" spans="1:14" s="15" customFormat="1" ht="15" customHeight="1">
      <c r="A474" s="48"/>
      <c r="B474" s="11" t="s">
        <v>51</v>
      </c>
      <c r="C474" s="6" t="s">
        <v>52</v>
      </c>
      <c r="D474" s="40">
        <v>6729</v>
      </c>
      <c r="E474" s="40"/>
      <c r="F474" s="40"/>
      <c r="G474" s="40">
        <f t="shared" si="100"/>
        <v>6729</v>
      </c>
      <c r="H474" s="40">
        <f t="shared" si="101"/>
        <v>6729</v>
      </c>
      <c r="I474" s="40"/>
      <c r="J474" s="86">
        <f>H474</f>
        <v>6729</v>
      </c>
      <c r="K474" s="87"/>
      <c r="L474" s="90"/>
      <c r="M474" s="90"/>
      <c r="N474" s="140"/>
    </row>
    <row r="475" spans="1:14" s="15" customFormat="1" ht="15" customHeight="1">
      <c r="A475" s="48"/>
      <c r="B475" s="11" t="s">
        <v>53</v>
      </c>
      <c r="C475" s="6" t="s">
        <v>227</v>
      </c>
      <c r="D475" s="40">
        <v>5397</v>
      </c>
      <c r="E475" s="40"/>
      <c r="F475" s="40"/>
      <c r="G475" s="40">
        <f t="shared" si="100"/>
        <v>5397</v>
      </c>
      <c r="H475" s="40">
        <f t="shared" si="101"/>
        <v>5397</v>
      </c>
      <c r="I475" s="40"/>
      <c r="J475" s="86"/>
      <c r="K475" s="87"/>
      <c r="L475" s="90"/>
      <c r="M475" s="90"/>
      <c r="N475" s="140"/>
    </row>
    <row r="476" spans="1:14" s="15" customFormat="1" ht="15" customHeight="1">
      <c r="A476" s="48"/>
      <c r="B476" s="11" t="s">
        <v>212</v>
      </c>
      <c r="C476" s="6" t="s">
        <v>500</v>
      </c>
      <c r="D476" s="40">
        <v>185</v>
      </c>
      <c r="E476" s="40"/>
      <c r="F476" s="40"/>
      <c r="G476" s="40">
        <f t="shared" si="100"/>
        <v>185</v>
      </c>
      <c r="H476" s="40">
        <f t="shared" si="101"/>
        <v>185</v>
      </c>
      <c r="I476" s="40"/>
      <c r="J476" s="86"/>
      <c r="K476" s="87"/>
      <c r="L476" s="90"/>
      <c r="M476" s="90"/>
      <c r="N476" s="140"/>
    </row>
    <row r="477" spans="1:14" s="15" customFormat="1" ht="15" customHeight="1">
      <c r="A477" s="48"/>
      <c r="B477" s="11" t="s">
        <v>55</v>
      </c>
      <c r="C477" s="6" t="s">
        <v>127</v>
      </c>
      <c r="D477" s="40">
        <v>4778</v>
      </c>
      <c r="E477" s="40"/>
      <c r="F477" s="40"/>
      <c r="G477" s="40">
        <f t="shared" si="100"/>
        <v>4778</v>
      </c>
      <c r="H477" s="40">
        <f t="shared" si="101"/>
        <v>4778</v>
      </c>
      <c r="I477" s="40"/>
      <c r="J477" s="86"/>
      <c r="K477" s="87"/>
      <c r="L477" s="90"/>
      <c r="M477" s="90"/>
      <c r="N477" s="140"/>
    </row>
    <row r="478" spans="1:14" s="15" customFormat="1" ht="15" customHeight="1">
      <c r="A478" s="48"/>
      <c r="B478" s="11" t="s">
        <v>114</v>
      </c>
      <c r="C478" s="6" t="s">
        <v>115</v>
      </c>
      <c r="D478" s="40">
        <v>280</v>
      </c>
      <c r="E478" s="40"/>
      <c r="F478" s="40"/>
      <c r="G478" s="40">
        <f t="shared" si="100"/>
        <v>280</v>
      </c>
      <c r="H478" s="40">
        <f t="shared" si="101"/>
        <v>280</v>
      </c>
      <c r="I478" s="40"/>
      <c r="J478" s="86"/>
      <c r="K478" s="87"/>
      <c r="L478" s="90"/>
      <c r="M478" s="90"/>
      <c r="N478" s="140"/>
    </row>
    <row r="479" spans="1:14" s="15" customFormat="1" ht="15" customHeight="1">
      <c r="A479" s="48"/>
      <c r="B479" s="11" t="s">
        <v>58</v>
      </c>
      <c r="C479" s="6" t="s">
        <v>129</v>
      </c>
      <c r="D479" s="40">
        <v>3300</v>
      </c>
      <c r="E479" s="40"/>
      <c r="F479" s="40"/>
      <c r="G479" s="40">
        <f t="shared" si="100"/>
        <v>3300</v>
      </c>
      <c r="H479" s="40">
        <f t="shared" si="101"/>
        <v>3300</v>
      </c>
      <c r="I479" s="40"/>
      <c r="J479" s="86"/>
      <c r="K479" s="87"/>
      <c r="L479" s="90"/>
      <c r="M479" s="90"/>
      <c r="N479" s="140"/>
    </row>
    <row r="480" spans="1:14" s="15" customFormat="1" ht="15" customHeight="1">
      <c r="A480" s="48"/>
      <c r="B480" s="11" t="s">
        <v>428</v>
      </c>
      <c r="C480" s="6" t="s">
        <v>429</v>
      </c>
      <c r="D480" s="40">
        <v>396</v>
      </c>
      <c r="E480" s="40"/>
      <c r="F480" s="40"/>
      <c r="G480" s="40">
        <f t="shared" si="100"/>
        <v>396</v>
      </c>
      <c r="H480" s="40">
        <f t="shared" si="101"/>
        <v>396</v>
      </c>
      <c r="I480" s="40"/>
      <c r="J480" s="86"/>
      <c r="K480" s="87"/>
      <c r="L480" s="90"/>
      <c r="M480" s="90"/>
      <c r="N480" s="140"/>
    </row>
    <row r="481" spans="1:14" s="15" customFormat="1" ht="15" customHeight="1">
      <c r="A481" s="48"/>
      <c r="B481" s="11" t="s">
        <v>230</v>
      </c>
      <c r="C481" s="5" t="s">
        <v>234</v>
      </c>
      <c r="D481" s="40">
        <v>634</v>
      </c>
      <c r="E481" s="40"/>
      <c r="F481" s="40"/>
      <c r="G481" s="40">
        <f t="shared" si="100"/>
        <v>634</v>
      </c>
      <c r="H481" s="40">
        <f t="shared" si="101"/>
        <v>634</v>
      </c>
      <c r="I481" s="40"/>
      <c r="J481" s="86"/>
      <c r="K481" s="87"/>
      <c r="L481" s="90"/>
      <c r="M481" s="90"/>
      <c r="N481" s="140"/>
    </row>
    <row r="482" spans="1:14" s="15" customFormat="1" ht="15" customHeight="1">
      <c r="A482" s="48"/>
      <c r="B482" s="11" t="s">
        <v>60</v>
      </c>
      <c r="C482" s="6" t="s">
        <v>61</v>
      </c>
      <c r="D482" s="40">
        <v>961</v>
      </c>
      <c r="E482" s="40"/>
      <c r="F482" s="40"/>
      <c r="G482" s="40">
        <f t="shared" si="100"/>
        <v>961</v>
      </c>
      <c r="H482" s="40">
        <f t="shared" si="101"/>
        <v>961</v>
      </c>
      <c r="I482" s="40"/>
      <c r="J482" s="86"/>
      <c r="K482" s="87"/>
      <c r="L482" s="90"/>
      <c r="M482" s="90"/>
      <c r="N482" s="140"/>
    </row>
    <row r="483" spans="1:14" s="15" customFormat="1" ht="15" customHeight="1">
      <c r="A483" s="48"/>
      <c r="B483" s="11" t="s">
        <v>64</v>
      </c>
      <c r="C483" s="6" t="s">
        <v>65</v>
      </c>
      <c r="D483" s="40">
        <v>10714</v>
      </c>
      <c r="E483" s="40"/>
      <c r="F483" s="40"/>
      <c r="G483" s="40">
        <f t="shared" si="100"/>
        <v>10714</v>
      </c>
      <c r="H483" s="40">
        <f t="shared" si="101"/>
        <v>10714</v>
      </c>
      <c r="I483" s="40"/>
      <c r="J483" s="86"/>
      <c r="K483" s="87"/>
      <c r="L483" s="90"/>
      <c r="M483" s="90"/>
      <c r="N483" s="140"/>
    </row>
    <row r="484" spans="1:14" s="15" customFormat="1" ht="15" customHeight="1">
      <c r="A484" s="48"/>
      <c r="B484" s="11" t="s">
        <v>231</v>
      </c>
      <c r="C484" s="5" t="s">
        <v>499</v>
      </c>
      <c r="D484" s="40">
        <v>750</v>
      </c>
      <c r="E484" s="40"/>
      <c r="F484" s="40"/>
      <c r="G484" s="40">
        <f t="shared" si="100"/>
        <v>750</v>
      </c>
      <c r="H484" s="40">
        <f t="shared" si="101"/>
        <v>750</v>
      </c>
      <c r="I484" s="40"/>
      <c r="J484" s="86"/>
      <c r="K484" s="87"/>
      <c r="L484" s="90"/>
      <c r="M484" s="90"/>
      <c r="N484" s="140"/>
    </row>
    <row r="485" spans="1:14" s="15" customFormat="1" ht="15.75" customHeight="1">
      <c r="A485" s="46" t="s">
        <v>142</v>
      </c>
      <c r="B485" s="62"/>
      <c r="C485" s="34" t="s">
        <v>214</v>
      </c>
      <c r="D485" s="84">
        <f>SUM(D486:D491)</f>
        <v>1087862</v>
      </c>
      <c r="E485" s="84">
        <f>SUM(E486:E491)</f>
        <v>0</v>
      </c>
      <c r="F485" s="84">
        <f>SUM(F486:F491)</f>
        <v>0</v>
      </c>
      <c r="G485" s="84">
        <f>SUM(G486:G491)</f>
        <v>1087862</v>
      </c>
      <c r="H485" s="84">
        <f aca="true" t="shared" si="102" ref="H485:N485">SUM(H486:H491)</f>
        <v>1087862</v>
      </c>
      <c r="I485" s="84">
        <f t="shared" si="102"/>
        <v>134212</v>
      </c>
      <c r="J485" s="84">
        <f t="shared" si="102"/>
        <v>18466</v>
      </c>
      <c r="K485" s="84">
        <f t="shared" si="102"/>
        <v>39856</v>
      </c>
      <c r="L485" s="84">
        <f t="shared" si="102"/>
        <v>0</v>
      </c>
      <c r="M485" s="84">
        <f t="shared" si="102"/>
        <v>0</v>
      </c>
      <c r="N485" s="85">
        <f t="shared" si="102"/>
        <v>0</v>
      </c>
    </row>
    <row r="486" spans="1:14" s="15" customFormat="1" ht="15.75" customHeight="1">
      <c r="A486" s="60"/>
      <c r="B486" s="11" t="s">
        <v>179</v>
      </c>
      <c r="C486" s="5" t="s">
        <v>364</v>
      </c>
      <c r="D486" s="40">
        <v>39856</v>
      </c>
      <c r="E486" s="40"/>
      <c r="F486" s="40"/>
      <c r="G486" s="40">
        <f aca="true" t="shared" si="103" ref="G486:G491">D486+E486-F486</f>
        <v>39856</v>
      </c>
      <c r="H486" s="40">
        <f aca="true" t="shared" si="104" ref="H486:H491">G486</f>
        <v>39856</v>
      </c>
      <c r="I486" s="40"/>
      <c r="J486" s="40"/>
      <c r="K486" s="90">
        <f>H486</f>
        <v>39856</v>
      </c>
      <c r="L486" s="90"/>
      <c r="M486" s="90"/>
      <c r="N486" s="140"/>
    </row>
    <row r="487" spans="1:14" s="15" customFormat="1" ht="13.5" customHeight="1">
      <c r="A487" s="60"/>
      <c r="B487" s="11" t="s">
        <v>207</v>
      </c>
      <c r="C487" s="5" t="s">
        <v>208</v>
      </c>
      <c r="D487" s="40">
        <v>879927</v>
      </c>
      <c r="E487" s="40"/>
      <c r="F487" s="40"/>
      <c r="G487" s="40">
        <f t="shared" si="103"/>
        <v>879927</v>
      </c>
      <c r="H487" s="40">
        <f t="shared" si="104"/>
        <v>879927</v>
      </c>
      <c r="I487" s="40"/>
      <c r="J487" s="86"/>
      <c r="K487" s="87"/>
      <c r="L487" s="90"/>
      <c r="M487" s="90"/>
      <c r="N487" s="140"/>
    </row>
    <row r="488" spans="1:14" s="15" customFormat="1" ht="13.5" customHeight="1">
      <c r="A488" s="60"/>
      <c r="B488" s="11" t="s">
        <v>75</v>
      </c>
      <c r="C488" s="5" t="s">
        <v>108</v>
      </c>
      <c r="D488" s="40">
        <v>15501</v>
      </c>
      <c r="E488" s="40"/>
      <c r="F488" s="40"/>
      <c r="G488" s="40">
        <f t="shared" si="103"/>
        <v>15501</v>
      </c>
      <c r="H488" s="40">
        <f t="shared" si="104"/>
        <v>15501</v>
      </c>
      <c r="I488" s="40"/>
      <c r="J488" s="86">
        <f>H488</f>
        <v>15501</v>
      </c>
      <c r="K488" s="87"/>
      <c r="L488" s="90"/>
      <c r="M488" s="90"/>
      <c r="N488" s="140"/>
    </row>
    <row r="489" spans="1:14" s="15" customFormat="1" ht="13.5" customHeight="1">
      <c r="A489" s="60"/>
      <c r="B489" s="11" t="s">
        <v>51</v>
      </c>
      <c r="C489" s="6" t="s">
        <v>52</v>
      </c>
      <c r="D489" s="40">
        <v>2965</v>
      </c>
      <c r="E489" s="40"/>
      <c r="F489" s="40"/>
      <c r="G489" s="40">
        <f t="shared" si="103"/>
        <v>2965</v>
      </c>
      <c r="H489" s="40">
        <f t="shared" si="104"/>
        <v>2965</v>
      </c>
      <c r="I489" s="40"/>
      <c r="J489" s="86">
        <f>H489</f>
        <v>2965</v>
      </c>
      <c r="K489" s="87"/>
      <c r="L489" s="90"/>
      <c r="M489" s="90"/>
      <c r="N489" s="140"/>
    </row>
    <row r="490" spans="1:14" s="15" customFormat="1" ht="16.5" customHeight="1">
      <c r="A490" s="60"/>
      <c r="B490" s="11" t="s">
        <v>426</v>
      </c>
      <c r="C490" s="6" t="s">
        <v>427</v>
      </c>
      <c r="D490" s="40">
        <v>134212</v>
      </c>
      <c r="E490" s="40"/>
      <c r="F490" s="40"/>
      <c r="G490" s="40">
        <f t="shared" si="103"/>
        <v>134212</v>
      </c>
      <c r="H490" s="40">
        <f t="shared" si="104"/>
        <v>134212</v>
      </c>
      <c r="I490" s="40">
        <f>H490</f>
        <v>134212</v>
      </c>
      <c r="J490" s="86"/>
      <c r="K490" s="87"/>
      <c r="L490" s="90"/>
      <c r="M490" s="90"/>
      <c r="N490" s="140"/>
    </row>
    <row r="491" spans="1:14" s="15" customFormat="1" ht="16.5" customHeight="1">
      <c r="A491" s="60"/>
      <c r="B491" s="11" t="s">
        <v>53</v>
      </c>
      <c r="C491" s="6" t="s">
        <v>163</v>
      </c>
      <c r="D491" s="40">
        <v>15401</v>
      </c>
      <c r="E491" s="40"/>
      <c r="F491" s="40"/>
      <c r="G491" s="40">
        <f t="shared" si="103"/>
        <v>15401</v>
      </c>
      <c r="H491" s="40">
        <f t="shared" si="104"/>
        <v>15401</v>
      </c>
      <c r="I491" s="40"/>
      <c r="J491" s="86"/>
      <c r="K491" s="87"/>
      <c r="L491" s="90"/>
      <c r="M491" s="90"/>
      <c r="N491" s="140"/>
    </row>
    <row r="492" spans="1:14" s="15" customFormat="1" ht="21" customHeight="1">
      <c r="A492" s="46" t="s">
        <v>138</v>
      </c>
      <c r="B492" s="62"/>
      <c r="C492" s="34" t="s">
        <v>217</v>
      </c>
      <c r="D492" s="84">
        <f>SUM(D493:D509)</f>
        <v>423484</v>
      </c>
      <c r="E492" s="84">
        <f>SUM(E493:E509)</f>
        <v>0</v>
      </c>
      <c r="F492" s="84">
        <f>SUM(F493:F509)</f>
        <v>0</v>
      </c>
      <c r="G492" s="84">
        <f>SUM(G493:G509)</f>
        <v>423484</v>
      </c>
      <c r="H492" s="84">
        <f aca="true" t="shared" si="105" ref="H492:N492">SUM(H493:H509)</f>
        <v>423484</v>
      </c>
      <c r="I492" s="84">
        <f t="shared" si="105"/>
        <v>314300</v>
      </c>
      <c r="J492" s="84">
        <f t="shared" si="105"/>
        <v>53841</v>
      </c>
      <c r="K492" s="84">
        <f t="shared" si="105"/>
        <v>0</v>
      </c>
      <c r="L492" s="84">
        <f t="shared" si="105"/>
        <v>0</v>
      </c>
      <c r="M492" s="84">
        <f t="shared" si="105"/>
        <v>0</v>
      </c>
      <c r="N492" s="85">
        <f t="shared" si="105"/>
        <v>0</v>
      </c>
    </row>
    <row r="493" spans="1:14" s="15" customFormat="1" ht="15.75" customHeight="1">
      <c r="A493" s="45"/>
      <c r="B493" s="65" t="s">
        <v>45</v>
      </c>
      <c r="C493" s="5" t="s">
        <v>289</v>
      </c>
      <c r="D493" s="90">
        <v>293316</v>
      </c>
      <c r="E493" s="90"/>
      <c r="F493" s="90"/>
      <c r="G493" s="90">
        <f>D493+E493-F493</f>
        <v>293316</v>
      </c>
      <c r="H493" s="90">
        <f>G493</f>
        <v>293316</v>
      </c>
      <c r="I493" s="90">
        <f>H493</f>
        <v>293316</v>
      </c>
      <c r="J493" s="87"/>
      <c r="K493" s="87"/>
      <c r="L493" s="90"/>
      <c r="M493" s="90"/>
      <c r="N493" s="140"/>
    </row>
    <row r="494" spans="1:14" s="15" customFormat="1" ht="18" customHeight="1">
      <c r="A494" s="45"/>
      <c r="B494" s="65" t="s">
        <v>49</v>
      </c>
      <c r="C494" s="5" t="s">
        <v>108</v>
      </c>
      <c r="D494" s="90">
        <v>18804</v>
      </c>
      <c r="E494" s="90"/>
      <c r="F494" s="90"/>
      <c r="G494" s="90">
        <f aca="true" t="shared" si="106" ref="G494:G509">D494+E494-F494</f>
        <v>18804</v>
      </c>
      <c r="H494" s="90">
        <f aca="true" t="shared" si="107" ref="H494:H509">G494</f>
        <v>18804</v>
      </c>
      <c r="I494" s="90">
        <f>H494</f>
        <v>18804</v>
      </c>
      <c r="J494" s="87"/>
      <c r="K494" s="87"/>
      <c r="L494" s="90"/>
      <c r="M494" s="90"/>
      <c r="N494" s="140"/>
    </row>
    <row r="495" spans="1:14" s="15" customFormat="1" ht="18" customHeight="1">
      <c r="A495" s="45"/>
      <c r="B495" s="65" t="s">
        <v>75</v>
      </c>
      <c r="C495" s="5" t="s">
        <v>108</v>
      </c>
      <c r="D495" s="90">
        <v>46895</v>
      </c>
      <c r="E495" s="90"/>
      <c r="F495" s="90"/>
      <c r="G495" s="90">
        <f t="shared" si="106"/>
        <v>46895</v>
      </c>
      <c r="H495" s="90">
        <f t="shared" si="107"/>
        <v>46895</v>
      </c>
      <c r="I495" s="90"/>
      <c r="J495" s="87">
        <f>H495</f>
        <v>46895</v>
      </c>
      <c r="K495" s="87"/>
      <c r="L495" s="90"/>
      <c r="M495" s="90"/>
      <c r="N495" s="140"/>
    </row>
    <row r="496" spans="1:14" s="15" customFormat="1" ht="16.5" customHeight="1">
      <c r="A496" s="45"/>
      <c r="B496" s="65" t="s">
        <v>51</v>
      </c>
      <c r="C496" s="6" t="s">
        <v>52</v>
      </c>
      <c r="D496" s="90">
        <v>6946</v>
      </c>
      <c r="E496" s="90"/>
      <c r="F496" s="90"/>
      <c r="G496" s="90">
        <f t="shared" si="106"/>
        <v>6946</v>
      </c>
      <c r="H496" s="90">
        <f t="shared" si="107"/>
        <v>6946</v>
      </c>
      <c r="I496" s="90"/>
      <c r="J496" s="87">
        <f>H496</f>
        <v>6946</v>
      </c>
      <c r="K496" s="87"/>
      <c r="L496" s="90"/>
      <c r="M496" s="90"/>
      <c r="N496" s="140"/>
    </row>
    <row r="497" spans="1:14" s="15" customFormat="1" ht="16.5" customHeight="1">
      <c r="A497" s="48"/>
      <c r="B497" s="11" t="s">
        <v>426</v>
      </c>
      <c r="C497" s="6" t="s">
        <v>427</v>
      </c>
      <c r="D497" s="40">
        <v>2180</v>
      </c>
      <c r="E497" s="40"/>
      <c r="F497" s="40"/>
      <c r="G497" s="90">
        <f t="shared" si="106"/>
        <v>2180</v>
      </c>
      <c r="H497" s="90">
        <f t="shared" si="107"/>
        <v>2180</v>
      </c>
      <c r="I497" s="40">
        <f>H497</f>
        <v>2180</v>
      </c>
      <c r="J497" s="87"/>
      <c r="K497" s="87"/>
      <c r="L497" s="90"/>
      <c r="M497" s="90"/>
      <c r="N497" s="140"/>
    </row>
    <row r="498" spans="1:14" s="15" customFormat="1" ht="15.75" customHeight="1">
      <c r="A498" s="48"/>
      <c r="B498" s="11" t="s">
        <v>53</v>
      </c>
      <c r="C498" s="6" t="s">
        <v>163</v>
      </c>
      <c r="D498" s="40">
        <v>10900</v>
      </c>
      <c r="E498" s="40"/>
      <c r="F498" s="40"/>
      <c r="G498" s="90">
        <f t="shared" si="106"/>
        <v>10900</v>
      </c>
      <c r="H498" s="90">
        <f t="shared" si="107"/>
        <v>10900</v>
      </c>
      <c r="I498" s="40"/>
      <c r="J498" s="87"/>
      <c r="K498" s="87"/>
      <c r="L498" s="90"/>
      <c r="M498" s="90"/>
      <c r="N498" s="140"/>
    </row>
    <row r="499" spans="1:14" s="15" customFormat="1" ht="15.75" customHeight="1">
      <c r="A499" s="48"/>
      <c r="B499" s="11" t="s">
        <v>55</v>
      </c>
      <c r="C499" s="6" t="s">
        <v>127</v>
      </c>
      <c r="D499" s="40">
        <v>6601</v>
      </c>
      <c r="E499" s="40"/>
      <c r="F499" s="40"/>
      <c r="G499" s="90">
        <f t="shared" si="106"/>
        <v>6601</v>
      </c>
      <c r="H499" s="90">
        <f t="shared" si="107"/>
        <v>6601</v>
      </c>
      <c r="I499" s="40"/>
      <c r="J499" s="87"/>
      <c r="K499" s="87"/>
      <c r="L499" s="90"/>
      <c r="M499" s="90"/>
      <c r="N499" s="140"/>
    </row>
    <row r="500" spans="1:14" s="15" customFormat="1" ht="15.75" customHeight="1">
      <c r="A500" s="48"/>
      <c r="B500" s="11" t="s">
        <v>114</v>
      </c>
      <c r="C500" s="6" t="s">
        <v>115</v>
      </c>
      <c r="D500" s="40">
        <v>400</v>
      </c>
      <c r="E500" s="40"/>
      <c r="F500" s="40"/>
      <c r="G500" s="90">
        <f t="shared" si="106"/>
        <v>400</v>
      </c>
      <c r="H500" s="90">
        <f t="shared" si="107"/>
        <v>400</v>
      </c>
      <c r="I500" s="40"/>
      <c r="J500" s="87"/>
      <c r="K500" s="87"/>
      <c r="L500" s="90"/>
      <c r="M500" s="90"/>
      <c r="N500" s="140"/>
    </row>
    <row r="501" spans="1:14" s="15" customFormat="1" ht="15.75" customHeight="1">
      <c r="A501" s="48"/>
      <c r="B501" s="11" t="s">
        <v>58</v>
      </c>
      <c r="C501" s="6" t="s">
        <v>129</v>
      </c>
      <c r="D501" s="40">
        <v>17659</v>
      </c>
      <c r="E501" s="40"/>
      <c r="F501" s="40"/>
      <c r="G501" s="90">
        <f t="shared" si="106"/>
        <v>17659</v>
      </c>
      <c r="H501" s="90">
        <f t="shared" si="107"/>
        <v>17659</v>
      </c>
      <c r="I501" s="40"/>
      <c r="J501" s="87"/>
      <c r="K501" s="87"/>
      <c r="L501" s="90"/>
      <c r="M501" s="90"/>
      <c r="N501" s="140"/>
    </row>
    <row r="502" spans="1:14" s="15" customFormat="1" ht="15.75" customHeight="1">
      <c r="A502" s="48"/>
      <c r="B502" s="11" t="s">
        <v>428</v>
      </c>
      <c r="C502" s="6" t="s">
        <v>429</v>
      </c>
      <c r="D502" s="40">
        <v>396</v>
      </c>
      <c r="E502" s="40"/>
      <c r="F502" s="40"/>
      <c r="G502" s="90">
        <f t="shared" si="106"/>
        <v>396</v>
      </c>
      <c r="H502" s="90">
        <f t="shared" si="107"/>
        <v>396</v>
      </c>
      <c r="I502" s="40"/>
      <c r="J502" s="87"/>
      <c r="K502" s="87"/>
      <c r="L502" s="90"/>
      <c r="M502" s="90"/>
      <c r="N502" s="140"/>
    </row>
    <row r="503" spans="1:14" s="15" customFormat="1" ht="15.75" customHeight="1">
      <c r="A503" s="48"/>
      <c r="B503" s="11" t="s">
        <v>238</v>
      </c>
      <c r="C503" s="5" t="s">
        <v>240</v>
      </c>
      <c r="D503" s="40">
        <v>1757</v>
      </c>
      <c r="E503" s="40"/>
      <c r="F503" s="40"/>
      <c r="G503" s="90">
        <f t="shared" si="106"/>
        <v>1757</v>
      </c>
      <c r="H503" s="90">
        <f t="shared" si="107"/>
        <v>1757</v>
      </c>
      <c r="I503" s="40"/>
      <c r="J503" s="87"/>
      <c r="K503" s="87"/>
      <c r="L503" s="90"/>
      <c r="M503" s="90"/>
      <c r="N503" s="140"/>
    </row>
    <row r="504" spans="1:14" s="15" customFormat="1" ht="15.75" customHeight="1">
      <c r="A504" s="48"/>
      <c r="B504" s="11" t="s">
        <v>230</v>
      </c>
      <c r="C504" s="5" t="s">
        <v>234</v>
      </c>
      <c r="D504" s="40">
        <v>1702</v>
      </c>
      <c r="E504" s="40"/>
      <c r="F504" s="40"/>
      <c r="G504" s="90">
        <f t="shared" si="106"/>
        <v>1702</v>
      </c>
      <c r="H504" s="90">
        <f t="shared" si="107"/>
        <v>1702</v>
      </c>
      <c r="I504" s="40"/>
      <c r="J504" s="87"/>
      <c r="K504" s="87"/>
      <c r="L504" s="90"/>
      <c r="M504" s="90"/>
      <c r="N504" s="140"/>
    </row>
    <row r="505" spans="1:14" s="15" customFormat="1" ht="15" customHeight="1">
      <c r="A505" s="48"/>
      <c r="B505" s="11" t="s">
        <v>60</v>
      </c>
      <c r="C505" s="6" t="s">
        <v>61</v>
      </c>
      <c r="D505" s="40">
        <v>1289</v>
      </c>
      <c r="E505" s="40"/>
      <c r="F505" s="40"/>
      <c r="G505" s="90">
        <f t="shared" si="106"/>
        <v>1289</v>
      </c>
      <c r="H505" s="90">
        <f t="shared" si="107"/>
        <v>1289</v>
      </c>
      <c r="I505" s="40"/>
      <c r="J505" s="87"/>
      <c r="K505" s="87"/>
      <c r="L505" s="90"/>
      <c r="M505" s="90"/>
      <c r="N505" s="140"/>
    </row>
    <row r="506" spans="1:14" s="15" customFormat="1" ht="15" customHeight="1">
      <c r="A506" s="48"/>
      <c r="B506" s="11" t="s">
        <v>64</v>
      </c>
      <c r="C506" s="6" t="s">
        <v>65</v>
      </c>
      <c r="D506" s="40">
        <v>9827</v>
      </c>
      <c r="E506" s="40"/>
      <c r="F506" s="40"/>
      <c r="G506" s="90">
        <f t="shared" si="106"/>
        <v>9827</v>
      </c>
      <c r="H506" s="90">
        <f t="shared" si="107"/>
        <v>9827</v>
      </c>
      <c r="I506" s="40"/>
      <c r="J506" s="87"/>
      <c r="K506" s="87"/>
      <c r="L506" s="90"/>
      <c r="M506" s="90"/>
      <c r="N506" s="140"/>
    </row>
    <row r="507" spans="1:14" s="15" customFormat="1" ht="14.25" customHeight="1">
      <c r="A507" s="48"/>
      <c r="B507" s="11" t="s">
        <v>231</v>
      </c>
      <c r="C507" s="5" t="s">
        <v>499</v>
      </c>
      <c r="D507" s="40">
        <v>2365</v>
      </c>
      <c r="E507" s="40"/>
      <c r="F507" s="40"/>
      <c r="G507" s="90">
        <f t="shared" si="106"/>
        <v>2365</v>
      </c>
      <c r="H507" s="90">
        <f t="shared" si="107"/>
        <v>2365</v>
      </c>
      <c r="I507" s="40"/>
      <c r="J507" s="87"/>
      <c r="K507" s="87"/>
      <c r="L507" s="90"/>
      <c r="M507" s="90"/>
      <c r="N507" s="140"/>
    </row>
    <row r="508" spans="1:14" s="15" customFormat="1" ht="14.25" customHeight="1">
      <c r="A508" s="48"/>
      <c r="B508" s="11" t="s">
        <v>232</v>
      </c>
      <c r="C508" s="5" t="s">
        <v>236</v>
      </c>
      <c r="D508" s="40">
        <v>597</v>
      </c>
      <c r="E508" s="40"/>
      <c r="F508" s="40"/>
      <c r="G508" s="90">
        <f t="shared" si="106"/>
        <v>597</v>
      </c>
      <c r="H508" s="90">
        <f t="shared" si="107"/>
        <v>597</v>
      </c>
      <c r="I508" s="40"/>
      <c r="J508" s="87"/>
      <c r="K508" s="87"/>
      <c r="L508" s="90"/>
      <c r="M508" s="90"/>
      <c r="N508" s="140"/>
    </row>
    <row r="509" spans="1:14" s="15" customFormat="1" ht="14.25" customHeight="1">
      <c r="A509" s="48"/>
      <c r="B509" s="11" t="s">
        <v>233</v>
      </c>
      <c r="C509" s="5" t="s">
        <v>237</v>
      </c>
      <c r="D509" s="40">
        <v>1850</v>
      </c>
      <c r="E509" s="40"/>
      <c r="F509" s="40"/>
      <c r="G509" s="90">
        <f t="shared" si="106"/>
        <v>1850</v>
      </c>
      <c r="H509" s="90">
        <f t="shared" si="107"/>
        <v>1850</v>
      </c>
      <c r="I509" s="40"/>
      <c r="J509" s="87"/>
      <c r="K509" s="87"/>
      <c r="L509" s="90"/>
      <c r="M509" s="90"/>
      <c r="N509" s="140"/>
    </row>
    <row r="510" spans="1:14" s="14" customFormat="1" ht="39.75" customHeight="1">
      <c r="A510" s="46" t="s">
        <v>288</v>
      </c>
      <c r="B510" s="63"/>
      <c r="C510" s="34" t="s">
        <v>290</v>
      </c>
      <c r="D510" s="84">
        <f>SUM(D511:D517)</f>
        <v>25631</v>
      </c>
      <c r="E510" s="84">
        <f>SUM(E511:E517)</f>
        <v>0</v>
      </c>
      <c r="F510" s="84">
        <f>SUM(F511:F517)</f>
        <v>0</v>
      </c>
      <c r="G510" s="84">
        <f>SUM(G511:G517)</f>
        <v>25631</v>
      </c>
      <c r="H510" s="84">
        <f aca="true" t="shared" si="108" ref="H510:N510">SUM(H511:H517)</f>
        <v>25631</v>
      </c>
      <c r="I510" s="84">
        <f t="shared" si="108"/>
        <v>11536</v>
      </c>
      <c r="J510" s="84">
        <f t="shared" si="108"/>
        <v>2054</v>
      </c>
      <c r="K510" s="84">
        <f t="shared" si="108"/>
        <v>0</v>
      </c>
      <c r="L510" s="84">
        <f t="shared" si="108"/>
        <v>0</v>
      </c>
      <c r="M510" s="84">
        <f t="shared" si="108"/>
        <v>0</v>
      </c>
      <c r="N510" s="85">
        <f t="shared" si="108"/>
        <v>0</v>
      </c>
    </row>
    <row r="511" spans="1:14" s="14" customFormat="1" ht="18.75" customHeight="1">
      <c r="A511" s="60"/>
      <c r="B511" s="11" t="s">
        <v>45</v>
      </c>
      <c r="C511" s="5" t="s">
        <v>289</v>
      </c>
      <c r="D511" s="40">
        <v>11536</v>
      </c>
      <c r="E511" s="40"/>
      <c r="F511" s="40"/>
      <c r="G511" s="40">
        <f aca="true" t="shared" si="109" ref="G511:G517">D511+E511-F511</f>
        <v>11536</v>
      </c>
      <c r="H511" s="40">
        <f>G511</f>
        <v>11536</v>
      </c>
      <c r="I511" s="40">
        <f>H511</f>
        <v>11536</v>
      </c>
      <c r="J511" s="40"/>
      <c r="K511" s="90"/>
      <c r="L511" s="90"/>
      <c r="M511" s="90"/>
      <c r="N511" s="140"/>
    </row>
    <row r="512" spans="1:14" s="14" customFormat="1" ht="14.25" customHeight="1">
      <c r="A512" s="60"/>
      <c r="B512" s="11" t="s">
        <v>75</v>
      </c>
      <c r="C512" s="5" t="s">
        <v>76</v>
      </c>
      <c r="D512" s="40">
        <v>1771</v>
      </c>
      <c r="E512" s="40"/>
      <c r="F512" s="40"/>
      <c r="G512" s="40">
        <f t="shared" si="109"/>
        <v>1771</v>
      </c>
      <c r="H512" s="40">
        <f aca="true" t="shared" si="110" ref="H512:H517">G512</f>
        <v>1771</v>
      </c>
      <c r="I512" s="40"/>
      <c r="J512" s="40">
        <f>H512</f>
        <v>1771</v>
      </c>
      <c r="K512" s="90"/>
      <c r="L512" s="90"/>
      <c r="M512" s="90"/>
      <c r="N512" s="140"/>
    </row>
    <row r="513" spans="1:14" s="14" customFormat="1" ht="13.5" customHeight="1">
      <c r="A513" s="60"/>
      <c r="B513" s="11" t="s">
        <v>51</v>
      </c>
      <c r="C513" s="5" t="s">
        <v>52</v>
      </c>
      <c r="D513" s="40">
        <v>283</v>
      </c>
      <c r="E513" s="40"/>
      <c r="F513" s="40"/>
      <c r="G513" s="40">
        <f t="shared" si="109"/>
        <v>283</v>
      </c>
      <c r="H513" s="40">
        <f t="shared" si="110"/>
        <v>283</v>
      </c>
      <c r="I513" s="40"/>
      <c r="J513" s="40">
        <f>H513</f>
        <v>283</v>
      </c>
      <c r="K513" s="90"/>
      <c r="L513" s="90"/>
      <c r="M513" s="90"/>
      <c r="N513" s="140"/>
    </row>
    <row r="514" spans="1:14" s="14" customFormat="1" ht="13.5" customHeight="1">
      <c r="A514" s="60"/>
      <c r="B514" s="9" t="s">
        <v>53</v>
      </c>
      <c r="C514" s="5" t="s">
        <v>163</v>
      </c>
      <c r="D514" s="40">
        <v>1500</v>
      </c>
      <c r="E514" s="40"/>
      <c r="F514" s="40"/>
      <c r="G514" s="40">
        <f t="shared" si="109"/>
        <v>1500</v>
      </c>
      <c r="H514" s="40">
        <f t="shared" si="110"/>
        <v>1500</v>
      </c>
      <c r="I514" s="40"/>
      <c r="J514" s="40"/>
      <c r="K514" s="90"/>
      <c r="L514" s="90"/>
      <c r="M514" s="90"/>
      <c r="N514" s="140"/>
    </row>
    <row r="515" spans="1:14" s="15" customFormat="1" ht="14.25" customHeight="1">
      <c r="A515" s="48"/>
      <c r="B515" s="11" t="s">
        <v>55</v>
      </c>
      <c r="C515" s="6" t="s">
        <v>127</v>
      </c>
      <c r="D515" s="40">
        <v>4000</v>
      </c>
      <c r="E515" s="40"/>
      <c r="F515" s="40"/>
      <c r="G515" s="40">
        <f t="shared" si="109"/>
        <v>4000</v>
      </c>
      <c r="H515" s="40">
        <f t="shared" si="110"/>
        <v>4000</v>
      </c>
      <c r="I515" s="40"/>
      <c r="J515" s="40"/>
      <c r="K515" s="90"/>
      <c r="L515" s="90"/>
      <c r="M515" s="90"/>
      <c r="N515" s="140"/>
    </row>
    <row r="516" spans="1:14" s="15" customFormat="1" ht="14.25" customHeight="1">
      <c r="A516" s="48"/>
      <c r="B516" s="11" t="s">
        <v>58</v>
      </c>
      <c r="C516" s="6" t="s">
        <v>129</v>
      </c>
      <c r="D516" s="40">
        <v>5141</v>
      </c>
      <c r="E516" s="40"/>
      <c r="F516" s="40"/>
      <c r="G516" s="40">
        <f t="shared" si="109"/>
        <v>5141</v>
      </c>
      <c r="H516" s="40">
        <f t="shared" si="110"/>
        <v>5141</v>
      </c>
      <c r="I516" s="40"/>
      <c r="J516" s="40"/>
      <c r="K516" s="90"/>
      <c r="L516" s="90"/>
      <c r="M516" s="90"/>
      <c r="N516" s="140"/>
    </row>
    <row r="517" spans="1:14" s="15" customFormat="1" ht="14.25" customHeight="1">
      <c r="A517" s="48"/>
      <c r="B517" s="11" t="s">
        <v>64</v>
      </c>
      <c r="C517" s="6" t="s">
        <v>65</v>
      </c>
      <c r="D517" s="40">
        <v>1400</v>
      </c>
      <c r="E517" s="40"/>
      <c r="F517" s="40"/>
      <c r="G517" s="40">
        <f t="shared" si="109"/>
        <v>1400</v>
      </c>
      <c r="H517" s="40">
        <f t="shared" si="110"/>
        <v>1400</v>
      </c>
      <c r="I517" s="40"/>
      <c r="J517" s="40"/>
      <c r="K517" s="90"/>
      <c r="L517" s="90"/>
      <c r="M517" s="90"/>
      <c r="N517" s="140"/>
    </row>
    <row r="518" spans="1:14" s="15" customFormat="1" ht="18.75" customHeight="1">
      <c r="A518" s="46" t="s">
        <v>140</v>
      </c>
      <c r="B518" s="69"/>
      <c r="C518" s="34" t="s">
        <v>110</v>
      </c>
      <c r="D518" s="84">
        <f>SUM(D519:D529)</f>
        <v>107662</v>
      </c>
      <c r="E518" s="84">
        <f aca="true" t="shared" si="111" ref="E518:N518">SUM(E519:E529)</f>
        <v>0</v>
      </c>
      <c r="F518" s="84">
        <f t="shared" si="111"/>
        <v>0</v>
      </c>
      <c r="G518" s="84">
        <f t="shared" si="111"/>
        <v>107662</v>
      </c>
      <c r="H518" s="84">
        <f t="shared" si="111"/>
        <v>107662</v>
      </c>
      <c r="I518" s="84">
        <f t="shared" si="111"/>
        <v>20455</v>
      </c>
      <c r="J518" s="84">
        <f t="shared" si="111"/>
        <v>2442</v>
      </c>
      <c r="K518" s="84">
        <f t="shared" si="111"/>
        <v>0</v>
      </c>
      <c r="L518" s="84">
        <f t="shared" si="111"/>
        <v>0</v>
      </c>
      <c r="M518" s="84">
        <f t="shared" si="111"/>
        <v>0</v>
      </c>
      <c r="N518" s="85">
        <f t="shared" si="111"/>
        <v>0</v>
      </c>
    </row>
    <row r="519" spans="1:14" s="15" customFormat="1" ht="18.75" customHeight="1">
      <c r="A519" s="147"/>
      <c r="B519" s="98" t="s">
        <v>45</v>
      </c>
      <c r="C519" s="5" t="s">
        <v>46</v>
      </c>
      <c r="D519" s="97">
        <v>2660</v>
      </c>
      <c r="E519" s="97"/>
      <c r="F519" s="97"/>
      <c r="G519" s="97">
        <f aca="true" t="shared" si="112" ref="G519:G529">D519+E519-F519</f>
        <v>2660</v>
      </c>
      <c r="H519" s="97">
        <f>G519</f>
        <v>2660</v>
      </c>
      <c r="I519" s="97">
        <f>H519</f>
        <v>2660</v>
      </c>
      <c r="J519" s="97"/>
      <c r="K519" s="97"/>
      <c r="L519" s="97"/>
      <c r="M519" s="97"/>
      <c r="N519" s="108"/>
    </row>
    <row r="520" spans="1:14" s="15" customFormat="1" ht="18.75" customHeight="1">
      <c r="A520" s="147"/>
      <c r="B520" s="98" t="s">
        <v>75</v>
      </c>
      <c r="C520" s="5" t="s">
        <v>220</v>
      </c>
      <c r="D520" s="97">
        <v>2104</v>
      </c>
      <c r="E520" s="97"/>
      <c r="F520" s="97"/>
      <c r="G520" s="97">
        <f t="shared" si="112"/>
        <v>2104</v>
      </c>
      <c r="H520" s="97">
        <f aca="true" t="shared" si="113" ref="H520:H529">G520</f>
        <v>2104</v>
      </c>
      <c r="I520" s="97"/>
      <c r="J520" s="97">
        <f>H520</f>
        <v>2104</v>
      </c>
      <c r="K520" s="97"/>
      <c r="L520" s="97"/>
      <c r="M520" s="97"/>
      <c r="N520" s="108"/>
    </row>
    <row r="521" spans="1:14" s="15" customFormat="1" ht="18.75" customHeight="1">
      <c r="A521" s="147"/>
      <c r="B521" s="98" t="s">
        <v>51</v>
      </c>
      <c r="C521" s="5" t="s">
        <v>52</v>
      </c>
      <c r="D521" s="97">
        <v>338</v>
      </c>
      <c r="E521" s="97"/>
      <c r="F521" s="97"/>
      <c r="G521" s="97">
        <f t="shared" si="112"/>
        <v>338</v>
      </c>
      <c r="H521" s="97">
        <f t="shared" si="113"/>
        <v>338</v>
      </c>
      <c r="I521" s="97"/>
      <c r="J521" s="97">
        <f>H521</f>
        <v>338</v>
      </c>
      <c r="K521" s="97"/>
      <c r="L521" s="97"/>
      <c r="M521" s="97"/>
      <c r="N521" s="108"/>
    </row>
    <row r="522" spans="1:14" s="15" customFormat="1" ht="15.75" customHeight="1">
      <c r="A522" s="45"/>
      <c r="B522" s="98" t="s">
        <v>426</v>
      </c>
      <c r="C522" s="5" t="s">
        <v>427</v>
      </c>
      <c r="D522" s="97">
        <v>17795</v>
      </c>
      <c r="E522" s="97"/>
      <c r="F522" s="97"/>
      <c r="G522" s="97">
        <f t="shared" si="112"/>
        <v>17795</v>
      </c>
      <c r="H522" s="97">
        <f t="shared" si="113"/>
        <v>17795</v>
      </c>
      <c r="I522" s="97">
        <f>H522</f>
        <v>17795</v>
      </c>
      <c r="J522" s="97"/>
      <c r="K522" s="97"/>
      <c r="L522" s="97"/>
      <c r="M522" s="97"/>
      <c r="N522" s="108"/>
    </row>
    <row r="523" spans="1:14" s="15" customFormat="1" ht="14.25" customHeight="1">
      <c r="A523" s="60"/>
      <c r="B523" s="9" t="s">
        <v>53</v>
      </c>
      <c r="C523" s="5" t="s">
        <v>78</v>
      </c>
      <c r="D523" s="40">
        <v>35882</v>
      </c>
      <c r="E523" s="40"/>
      <c r="F523" s="40"/>
      <c r="G523" s="97">
        <f t="shared" si="112"/>
        <v>35882</v>
      </c>
      <c r="H523" s="97">
        <f t="shared" si="113"/>
        <v>35882</v>
      </c>
      <c r="I523" s="40"/>
      <c r="J523" s="40"/>
      <c r="K523" s="90"/>
      <c r="L523" s="90"/>
      <c r="M523" s="90"/>
      <c r="N523" s="140"/>
    </row>
    <row r="524" spans="1:14" s="15" customFormat="1" ht="14.25" customHeight="1">
      <c r="A524" s="60"/>
      <c r="B524" s="9" t="s">
        <v>55</v>
      </c>
      <c r="C524" s="6" t="s">
        <v>127</v>
      </c>
      <c r="D524" s="40">
        <v>17502</v>
      </c>
      <c r="E524" s="40"/>
      <c r="F524" s="40"/>
      <c r="G524" s="97">
        <f t="shared" si="112"/>
        <v>17502</v>
      </c>
      <c r="H524" s="97">
        <f t="shared" si="113"/>
        <v>17502</v>
      </c>
      <c r="I524" s="40"/>
      <c r="J524" s="40"/>
      <c r="K524" s="90"/>
      <c r="L524" s="90"/>
      <c r="M524" s="90"/>
      <c r="N524" s="140"/>
    </row>
    <row r="525" spans="1:14" s="15" customFormat="1" ht="14.25" customHeight="1">
      <c r="A525" s="60"/>
      <c r="B525" s="9" t="s">
        <v>58</v>
      </c>
      <c r="C525" s="6" t="s">
        <v>129</v>
      </c>
      <c r="D525" s="40">
        <v>20561</v>
      </c>
      <c r="E525" s="40"/>
      <c r="F525" s="40"/>
      <c r="G525" s="97">
        <f t="shared" si="112"/>
        <v>20561</v>
      </c>
      <c r="H525" s="97">
        <f t="shared" si="113"/>
        <v>20561</v>
      </c>
      <c r="I525" s="40"/>
      <c r="J525" s="40"/>
      <c r="K525" s="90"/>
      <c r="L525" s="90"/>
      <c r="M525" s="90"/>
      <c r="N525" s="140"/>
    </row>
    <row r="526" spans="1:14" s="15" customFormat="1" ht="14.25" customHeight="1">
      <c r="A526" s="60"/>
      <c r="B526" s="9" t="s">
        <v>230</v>
      </c>
      <c r="C526" s="5" t="s">
        <v>234</v>
      </c>
      <c r="D526" s="40">
        <v>1100</v>
      </c>
      <c r="E526" s="40"/>
      <c r="F526" s="40"/>
      <c r="G526" s="97">
        <f t="shared" si="112"/>
        <v>1100</v>
      </c>
      <c r="H526" s="97">
        <f t="shared" si="113"/>
        <v>1100</v>
      </c>
      <c r="I526" s="40"/>
      <c r="J526" s="40"/>
      <c r="K526" s="90"/>
      <c r="L526" s="90"/>
      <c r="M526" s="90"/>
      <c r="N526" s="140"/>
    </row>
    <row r="527" spans="1:14" s="15" customFormat="1" ht="14.25" customHeight="1">
      <c r="A527" s="60"/>
      <c r="B527" s="9" t="s">
        <v>231</v>
      </c>
      <c r="C527" s="5" t="s">
        <v>499</v>
      </c>
      <c r="D527" s="40">
        <v>6720</v>
      </c>
      <c r="E527" s="40"/>
      <c r="F527" s="40"/>
      <c r="G527" s="97">
        <f t="shared" si="112"/>
        <v>6720</v>
      </c>
      <c r="H527" s="97">
        <f t="shared" si="113"/>
        <v>6720</v>
      </c>
      <c r="I527" s="40"/>
      <c r="J527" s="40"/>
      <c r="K527" s="90"/>
      <c r="L527" s="90"/>
      <c r="M527" s="90"/>
      <c r="N527" s="140"/>
    </row>
    <row r="528" spans="1:14" s="15" customFormat="1" ht="14.25" customHeight="1">
      <c r="A528" s="60"/>
      <c r="B528" s="11" t="s">
        <v>232</v>
      </c>
      <c r="C528" s="5" t="s">
        <v>236</v>
      </c>
      <c r="D528" s="40">
        <v>1000</v>
      </c>
      <c r="E528" s="40"/>
      <c r="F528" s="40"/>
      <c r="G528" s="97">
        <f t="shared" si="112"/>
        <v>1000</v>
      </c>
      <c r="H528" s="97">
        <f t="shared" si="113"/>
        <v>1000</v>
      </c>
      <c r="I528" s="40"/>
      <c r="J528" s="40"/>
      <c r="K528" s="90"/>
      <c r="L528" s="90"/>
      <c r="M528" s="90"/>
      <c r="N528" s="140"/>
    </row>
    <row r="529" spans="1:14" s="15" customFormat="1" ht="14.25" customHeight="1">
      <c r="A529" s="60"/>
      <c r="B529" s="9" t="s">
        <v>233</v>
      </c>
      <c r="C529" s="5" t="s">
        <v>237</v>
      </c>
      <c r="D529" s="40">
        <v>2000</v>
      </c>
      <c r="E529" s="40"/>
      <c r="F529" s="40"/>
      <c r="G529" s="97">
        <f t="shared" si="112"/>
        <v>2000</v>
      </c>
      <c r="H529" s="97">
        <f t="shared" si="113"/>
        <v>2000</v>
      </c>
      <c r="I529" s="40"/>
      <c r="J529" s="40"/>
      <c r="K529" s="90"/>
      <c r="L529" s="90"/>
      <c r="M529" s="90"/>
      <c r="N529" s="140"/>
    </row>
    <row r="530" spans="1:14" s="15" customFormat="1" ht="24.75" customHeight="1">
      <c r="A530" s="61" t="s">
        <v>205</v>
      </c>
      <c r="B530" s="67"/>
      <c r="C530" s="19" t="s">
        <v>139</v>
      </c>
      <c r="D530" s="88">
        <f>D531+D533+D544+D587</f>
        <v>2002632</v>
      </c>
      <c r="E530" s="88">
        <f>E531+E533+E544+E587</f>
        <v>0</v>
      </c>
      <c r="F530" s="88">
        <f>F531+F533+F544+F587</f>
        <v>0</v>
      </c>
      <c r="G530" s="88">
        <f>G531+G533+G544+G587</f>
        <v>2002632</v>
      </c>
      <c r="H530" s="88">
        <f aca="true" t="shared" si="114" ref="H530:N530">H531+H533+H544+H587</f>
        <v>1926152</v>
      </c>
      <c r="I530" s="88">
        <f t="shared" si="114"/>
        <v>1245748</v>
      </c>
      <c r="J530" s="88">
        <f t="shared" si="114"/>
        <v>203278</v>
      </c>
      <c r="K530" s="88">
        <f t="shared" si="114"/>
        <v>28770</v>
      </c>
      <c r="L530" s="88">
        <f t="shared" si="114"/>
        <v>0</v>
      </c>
      <c r="M530" s="88">
        <f t="shared" si="114"/>
        <v>0</v>
      </c>
      <c r="N530" s="89">
        <f t="shared" si="114"/>
        <v>76480</v>
      </c>
    </row>
    <row r="531" spans="1:14" s="15" customFormat="1" ht="24.75" customHeight="1">
      <c r="A531" s="46" t="s">
        <v>225</v>
      </c>
      <c r="B531" s="69"/>
      <c r="C531" s="34" t="s">
        <v>584</v>
      </c>
      <c r="D531" s="84">
        <f>D532</f>
        <v>28770</v>
      </c>
      <c r="E531" s="84">
        <f>E532</f>
        <v>0</v>
      </c>
      <c r="F531" s="84">
        <f>F532</f>
        <v>0</v>
      </c>
      <c r="G531" s="84">
        <f>G532</f>
        <v>28770</v>
      </c>
      <c r="H531" s="84">
        <f aca="true" t="shared" si="115" ref="H531:N531">H532</f>
        <v>28770</v>
      </c>
      <c r="I531" s="84">
        <f t="shared" si="115"/>
        <v>0</v>
      </c>
      <c r="J531" s="84">
        <f t="shared" si="115"/>
        <v>0</v>
      </c>
      <c r="K531" s="84">
        <f t="shared" si="115"/>
        <v>28770</v>
      </c>
      <c r="L531" s="84">
        <f t="shared" si="115"/>
        <v>0</v>
      </c>
      <c r="M531" s="84">
        <f t="shared" si="115"/>
        <v>0</v>
      </c>
      <c r="N531" s="85">
        <f t="shared" si="115"/>
        <v>0</v>
      </c>
    </row>
    <row r="532" spans="1:14" s="15" customFormat="1" ht="24" customHeight="1">
      <c r="A532" s="45"/>
      <c r="B532" s="9" t="s">
        <v>529</v>
      </c>
      <c r="C532" s="5" t="s">
        <v>540</v>
      </c>
      <c r="D532" s="90">
        <v>28770</v>
      </c>
      <c r="E532" s="90"/>
      <c r="F532" s="90"/>
      <c r="G532" s="90">
        <f>D532+E532-F532</f>
        <v>28770</v>
      </c>
      <c r="H532" s="90">
        <f>G532</f>
        <v>28770</v>
      </c>
      <c r="I532" s="95"/>
      <c r="J532" s="95"/>
      <c r="K532" s="90">
        <f>H532</f>
        <v>28770</v>
      </c>
      <c r="L532" s="90"/>
      <c r="M532" s="90"/>
      <c r="N532" s="140"/>
    </row>
    <row r="533" spans="1:14" s="15" customFormat="1" ht="17.25" customHeight="1">
      <c r="A533" s="46" t="s">
        <v>218</v>
      </c>
      <c r="B533" s="69"/>
      <c r="C533" s="34" t="s">
        <v>413</v>
      </c>
      <c r="D533" s="84">
        <f>SUM(D534:D543)</f>
        <v>29672</v>
      </c>
      <c r="E533" s="84">
        <f>SUM(E534:E543)</f>
        <v>0</v>
      </c>
      <c r="F533" s="84">
        <f>SUM(F534:F543)</f>
        <v>0</v>
      </c>
      <c r="G533" s="84">
        <f>SUM(G534:G543)</f>
        <v>29672</v>
      </c>
      <c r="H533" s="84">
        <f>SUM(H534:H543)</f>
        <v>29672</v>
      </c>
      <c r="I533" s="84">
        <f aca="true" t="shared" si="116" ref="I533:N533">SUM(I534:I543)</f>
        <v>20151</v>
      </c>
      <c r="J533" s="84">
        <f t="shared" si="116"/>
        <v>3533</v>
      </c>
      <c r="K533" s="84">
        <f t="shared" si="116"/>
        <v>0</v>
      </c>
      <c r="L533" s="84">
        <f t="shared" si="116"/>
        <v>0</v>
      </c>
      <c r="M533" s="84">
        <f t="shared" si="116"/>
        <v>0</v>
      </c>
      <c r="N533" s="85">
        <f t="shared" si="116"/>
        <v>0</v>
      </c>
    </row>
    <row r="534" spans="1:14" s="15" customFormat="1" ht="16.5" customHeight="1">
      <c r="A534" s="48"/>
      <c r="B534" s="66" t="s">
        <v>45</v>
      </c>
      <c r="C534" s="5" t="s">
        <v>46</v>
      </c>
      <c r="D534" s="40">
        <v>18876</v>
      </c>
      <c r="E534" s="40"/>
      <c r="F534" s="40"/>
      <c r="G534" s="40">
        <f>D534+E534-F534</f>
        <v>18876</v>
      </c>
      <c r="H534" s="40">
        <f>G534</f>
        <v>18876</v>
      </c>
      <c r="I534" s="40">
        <f>H534</f>
        <v>18876</v>
      </c>
      <c r="J534" s="86"/>
      <c r="K534" s="87"/>
      <c r="L534" s="90"/>
      <c r="M534" s="90"/>
      <c r="N534" s="140"/>
    </row>
    <row r="535" spans="1:14" s="15" customFormat="1" ht="13.5" customHeight="1">
      <c r="A535" s="48"/>
      <c r="B535" s="66" t="s">
        <v>49</v>
      </c>
      <c r="C535" s="5" t="s">
        <v>50</v>
      </c>
      <c r="D535" s="40">
        <v>1275</v>
      </c>
      <c r="E535" s="40"/>
      <c r="F535" s="40"/>
      <c r="G535" s="40">
        <f aca="true" t="shared" si="117" ref="G535:G543">D535+E535-F535</f>
        <v>1275</v>
      </c>
      <c r="H535" s="40">
        <f aca="true" t="shared" si="118" ref="H535:H543">G535</f>
        <v>1275</v>
      </c>
      <c r="I535" s="40">
        <f>H535</f>
        <v>1275</v>
      </c>
      <c r="J535" s="86"/>
      <c r="K535" s="87"/>
      <c r="L535" s="90"/>
      <c r="M535" s="90"/>
      <c r="N535" s="140"/>
    </row>
    <row r="536" spans="1:14" s="15" customFormat="1" ht="14.25" customHeight="1">
      <c r="A536" s="48"/>
      <c r="B536" s="68" t="s">
        <v>75</v>
      </c>
      <c r="C536" s="5" t="s">
        <v>220</v>
      </c>
      <c r="D536" s="40">
        <v>3042</v>
      </c>
      <c r="E536" s="40"/>
      <c r="F536" s="40"/>
      <c r="G536" s="40">
        <f t="shared" si="117"/>
        <v>3042</v>
      </c>
      <c r="H536" s="40">
        <f t="shared" si="118"/>
        <v>3042</v>
      </c>
      <c r="I536" s="40"/>
      <c r="J536" s="86">
        <f>H536</f>
        <v>3042</v>
      </c>
      <c r="K536" s="87"/>
      <c r="L536" s="90"/>
      <c r="M536" s="90"/>
      <c r="N536" s="140"/>
    </row>
    <row r="537" spans="1:14" s="15" customFormat="1" ht="13.5" customHeight="1">
      <c r="A537" s="48"/>
      <c r="B537" s="68" t="s">
        <v>51</v>
      </c>
      <c r="C537" s="5" t="s">
        <v>52</v>
      </c>
      <c r="D537" s="40">
        <v>491</v>
      </c>
      <c r="E537" s="40"/>
      <c r="F537" s="40"/>
      <c r="G537" s="40">
        <f t="shared" si="117"/>
        <v>491</v>
      </c>
      <c r="H537" s="40">
        <f t="shared" si="118"/>
        <v>491</v>
      </c>
      <c r="I537" s="40"/>
      <c r="J537" s="86">
        <f>H537</f>
        <v>491</v>
      </c>
      <c r="K537" s="87"/>
      <c r="L537" s="90"/>
      <c r="M537" s="90"/>
      <c r="N537" s="140"/>
    </row>
    <row r="538" spans="1:14" s="15" customFormat="1" ht="13.5" customHeight="1">
      <c r="A538" s="48"/>
      <c r="B538" s="66" t="s">
        <v>53</v>
      </c>
      <c r="C538" s="5" t="s">
        <v>163</v>
      </c>
      <c r="D538" s="40">
        <v>550</v>
      </c>
      <c r="E538" s="40"/>
      <c r="F538" s="40"/>
      <c r="G538" s="40">
        <f t="shared" si="117"/>
        <v>550</v>
      </c>
      <c r="H538" s="40">
        <f t="shared" si="118"/>
        <v>550</v>
      </c>
      <c r="I538" s="40"/>
      <c r="J538" s="86"/>
      <c r="K538" s="87"/>
      <c r="L538" s="90"/>
      <c r="M538" s="90"/>
      <c r="N538" s="140"/>
    </row>
    <row r="539" spans="1:14" s="15" customFormat="1" ht="14.25" customHeight="1">
      <c r="A539" s="48"/>
      <c r="B539" s="66" t="s">
        <v>58</v>
      </c>
      <c r="C539" s="5" t="s">
        <v>129</v>
      </c>
      <c r="D539" s="40">
        <v>2775</v>
      </c>
      <c r="E539" s="40"/>
      <c r="F539" s="40"/>
      <c r="G539" s="40">
        <f t="shared" si="117"/>
        <v>2775</v>
      </c>
      <c r="H539" s="40">
        <f t="shared" si="118"/>
        <v>2775</v>
      </c>
      <c r="I539" s="40"/>
      <c r="J539" s="86"/>
      <c r="K539" s="87"/>
      <c r="L539" s="90"/>
      <c r="M539" s="90"/>
      <c r="N539" s="140"/>
    </row>
    <row r="540" spans="1:14" s="15" customFormat="1" ht="14.25" customHeight="1">
      <c r="A540" s="48"/>
      <c r="B540" s="66" t="s">
        <v>230</v>
      </c>
      <c r="C540" s="5" t="s">
        <v>234</v>
      </c>
      <c r="D540" s="40">
        <v>550</v>
      </c>
      <c r="E540" s="40"/>
      <c r="F540" s="40"/>
      <c r="G540" s="40">
        <f t="shared" si="117"/>
        <v>550</v>
      </c>
      <c r="H540" s="40">
        <f t="shared" si="118"/>
        <v>550</v>
      </c>
      <c r="I540" s="40"/>
      <c r="J540" s="86"/>
      <c r="K540" s="87"/>
      <c r="L540" s="90"/>
      <c r="M540" s="90"/>
      <c r="N540" s="140"/>
    </row>
    <row r="541" spans="1:14" s="15" customFormat="1" ht="12.75" customHeight="1">
      <c r="A541" s="48"/>
      <c r="B541" s="66" t="s">
        <v>64</v>
      </c>
      <c r="C541" s="5" t="s">
        <v>65</v>
      </c>
      <c r="D541" s="40">
        <v>472</v>
      </c>
      <c r="E541" s="40"/>
      <c r="F541" s="40"/>
      <c r="G541" s="40">
        <f t="shared" si="117"/>
        <v>472</v>
      </c>
      <c r="H541" s="40">
        <f t="shared" si="118"/>
        <v>472</v>
      </c>
      <c r="I541" s="40"/>
      <c r="J541" s="86"/>
      <c r="K541" s="87"/>
      <c r="L541" s="90"/>
      <c r="M541" s="90"/>
      <c r="N541" s="140"/>
    </row>
    <row r="542" spans="1:14" s="15" customFormat="1" ht="12.75" customHeight="1">
      <c r="A542" s="48"/>
      <c r="B542" s="66" t="s">
        <v>232</v>
      </c>
      <c r="C542" s="5" t="s">
        <v>236</v>
      </c>
      <c r="D542" s="40">
        <v>400</v>
      </c>
      <c r="E542" s="40"/>
      <c r="F542" s="40"/>
      <c r="G542" s="40">
        <f t="shared" si="117"/>
        <v>400</v>
      </c>
      <c r="H542" s="40">
        <f t="shared" si="118"/>
        <v>400</v>
      </c>
      <c r="I542" s="40"/>
      <c r="J542" s="86"/>
      <c r="K542" s="87"/>
      <c r="L542" s="90"/>
      <c r="M542" s="90"/>
      <c r="N542" s="140"/>
    </row>
    <row r="543" spans="1:14" s="15" customFormat="1" ht="12.75" customHeight="1">
      <c r="A543" s="48"/>
      <c r="B543" s="66" t="s">
        <v>233</v>
      </c>
      <c r="C543" s="5" t="s">
        <v>237</v>
      </c>
      <c r="D543" s="40">
        <v>1241</v>
      </c>
      <c r="E543" s="40"/>
      <c r="F543" s="40"/>
      <c r="G543" s="40">
        <f t="shared" si="117"/>
        <v>1241</v>
      </c>
      <c r="H543" s="40">
        <f t="shared" si="118"/>
        <v>1241</v>
      </c>
      <c r="I543" s="40"/>
      <c r="J543" s="86"/>
      <c r="K543" s="87"/>
      <c r="L543" s="90"/>
      <c r="M543" s="90"/>
      <c r="N543" s="140"/>
    </row>
    <row r="544" spans="1:14" s="15" customFormat="1" ht="15.75" customHeight="1">
      <c r="A544" s="46" t="s">
        <v>249</v>
      </c>
      <c r="B544" s="70"/>
      <c r="C544" s="34" t="s">
        <v>250</v>
      </c>
      <c r="D544" s="84">
        <f>SUM(D545:D586)</f>
        <v>1373410</v>
      </c>
      <c r="E544" s="84">
        <f aca="true" t="shared" si="119" ref="E544:N544">SUM(E545:E586)</f>
        <v>0</v>
      </c>
      <c r="F544" s="84">
        <f t="shared" si="119"/>
        <v>0</v>
      </c>
      <c r="G544" s="84">
        <f t="shared" si="119"/>
        <v>1373410</v>
      </c>
      <c r="H544" s="84">
        <f t="shared" si="119"/>
        <v>1296930</v>
      </c>
      <c r="I544" s="84">
        <f t="shared" si="119"/>
        <v>951066</v>
      </c>
      <c r="J544" s="84">
        <f t="shared" si="119"/>
        <v>166907</v>
      </c>
      <c r="K544" s="84">
        <f t="shared" si="119"/>
        <v>0</v>
      </c>
      <c r="L544" s="84">
        <f t="shared" si="119"/>
        <v>0</v>
      </c>
      <c r="M544" s="84">
        <f t="shared" si="119"/>
        <v>0</v>
      </c>
      <c r="N544" s="85">
        <f t="shared" si="119"/>
        <v>76480</v>
      </c>
    </row>
    <row r="545" spans="1:14" s="15" customFormat="1" ht="15.75" customHeight="1">
      <c r="A545" s="60"/>
      <c r="B545" s="66" t="s">
        <v>486</v>
      </c>
      <c r="C545" s="5" t="s">
        <v>291</v>
      </c>
      <c r="D545" s="40">
        <v>679</v>
      </c>
      <c r="E545" s="40"/>
      <c r="F545" s="40"/>
      <c r="G545" s="40">
        <f>D545+E545-F545</f>
        <v>679</v>
      </c>
      <c r="H545" s="40">
        <f>G545</f>
        <v>679</v>
      </c>
      <c r="I545" s="106"/>
      <c r="J545" s="40"/>
      <c r="K545" s="42"/>
      <c r="L545" s="90"/>
      <c r="M545" s="90"/>
      <c r="N545" s="140"/>
    </row>
    <row r="546" spans="1:14" s="15" customFormat="1" ht="15.75" customHeight="1">
      <c r="A546" s="60"/>
      <c r="B546" s="66" t="s">
        <v>309</v>
      </c>
      <c r="C546" s="5" t="s">
        <v>208</v>
      </c>
      <c r="D546" s="40">
        <v>0</v>
      </c>
      <c r="E546" s="40"/>
      <c r="F546" s="40"/>
      <c r="G546" s="40">
        <f>D546+E546-F546</f>
        <v>0</v>
      </c>
      <c r="H546" s="40">
        <f aca="true" t="shared" si="120" ref="H546:I585">G546</f>
        <v>0</v>
      </c>
      <c r="I546" s="106"/>
      <c r="J546" s="40"/>
      <c r="K546" s="42"/>
      <c r="L546" s="90"/>
      <c r="M546" s="90"/>
      <c r="N546" s="140"/>
    </row>
    <row r="547" spans="1:14" s="15" customFormat="1" ht="15.75" customHeight="1">
      <c r="A547" s="60"/>
      <c r="B547" s="66" t="s">
        <v>557</v>
      </c>
      <c r="C547" s="5" t="s">
        <v>208</v>
      </c>
      <c r="D547" s="40">
        <v>0</v>
      </c>
      <c r="E547" s="40"/>
      <c r="F547" s="40"/>
      <c r="G547" s="40">
        <f>D547+E547-F547</f>
        <v>0</v>
      </c>
      <c r="H547" s="40">
        <f t="shared" si="120"/>
        <v>0</v>
      </c>
      <c r="I547" s="106"/>
      <c r="J547" s="40"/>
      <c r="K547" s="42"/>
      <c r="L547" s="90"/>
      <c r="M547" s="90"/>
      <c r="N547" s="140"/>
    </row>
    <row r="548" spans="1:14" s="15" customFormat="1" ht="15.75" customHeight="1">
      <c r="A548" s="48"/>
      <c r="B548" s="66" t="s">
        <v>45</v>
      </c>
      <c r="C548" s="5" t="s">
        <v>289</v>
      </c>
      <c r="D548" s="40">
        <v>819776</v>
      </c>
      <c r="E548" s="40"/>
      <c r="F548" s="40"/>
      <c r="G548" s="40">
        <f aca="true" t="shared" si="121" ref="G548:G586">D548+E548-F548</f>
        <v>819776</v>
      </c>
      <c r="H548" s="40">
        <f t="shared" si="120"/>
        <v>819776</v>
      </c>
      <c r="I548" s="40">
        <f>H548</f>
        <v>819776</v>
      </c>
      <c r="J548" s="40"/>
      <c r="K548" s="86"/>
      <c r="L548" s="90"/>
      <c r="M548" s="90"/>
      <c r="N548" s="140"/>
    </row>
    <row r="549" spans="1:14" s="15" customFormat="1" ht="15.75" customHeight="1">
      <c r="A549" s="48"/>
      <c r="B549" s="66" t="s">
        <v>221</v>
      </c>
      <c r="C549" s="5" t="s">
        <v>289</v>
      </c>
      <c r="D549" s="40">
        <v>34577</v>
      </c>
      <c r="E549" s="40"/>
      <c r="F549" s="40"/>
      <c r="G549" s="40">
        <f t="shared" si="121"/>
        <v>34577</v>
      </c>
      <c r="H549" s="40">
        <f t="shared" si="120"/>
        <v>34577</v>
      </c>
      <c r="I549" s="40">
        <f t="shared" si="120"/>
        <v>34577</v>
      </c>
      <c r="J549" s="40"/>
      <c r="K549" s="86"/>
      <c r="L549" s="90"/>
      <c r="M549" s="90"/>
      <c r="N549" s="140"/>
    </row>
    <row r="550" spans="1:14" s="15" customFormat="1" ht="15.75" customHeight="1">
      <c r="A550" s="48"/>
      <c r="B550" s="66" t="s">
        <v>570</v>
      </c>
      <c r="C550" s="5" t="s">
        <v>289</v>
      </c>
      <c r="D550" s="40">
        <v>158</v>
      </c>
      <c r="E550" s="40"/>
      <c r="F550" s="40"/>
      <c r="G550" s="40">
        <f t="shared" si="121"/>
        <v>158</v>
      </c>
      <c r="H550" s="40">
        <f t="shared" si="120"/>
        <v>158</v>
      </c>
      <c r="I550" s="40">
        <f t="shared" si="120"/>
        <v>158</v>
      </c>
      <c r="J550" s="40"/>
      <c r="K550" s="86"/>
      <c r="L550" s="90"/>
      <c r="M550" s="90"/>
      <c r="N550" s="140"/>
    </row>
    <row r="551" spans="1:14" s="15" customFormat="1" ht="15" customHeight="1">
      <c r="A551" s="48"/>
      <c r="B551" s="66" t="s">
        <v>49</v>
      </c>
      <c r="C551" s="5" t="s">
        <v>50</v>
      </c>
      <c r="D551" s="40">
        <v>60579</v>
      </c>
      <c r="E551" s="40"/>
      <c r="F551" s="40"/>
      <c r="G551" s="40">
        <f t="shared" si="121"/>
        <v>60579</v>
      </c>
      <c r="H551" s="40">
        <f t="shared" si="120"/>
        <v>60579</v>
      </c>
      <c r="I551" s="40">
        <f t="shared" si="120"/>
        <v>60579</v>
      </c>
      <c r="J551" s="40"/>
      <c r="K551" s="86"/>
      <c r="L551" s="90"/>
      <c r="M551" s="90"/>
      <c r="N551" s="140"/>
    </row>
    <row r="552" spans="1:14" s="15" customFormat="1" ht="15" customHeight="1">
      <c r="A552" s="48"/>
      <c r="B552" s="66" t="s">
        <v>588</v>
      </c>
      <c r="C552" s="5" t="s">
        <v>50</v>
      </c>
      <c r="D552" s="40">
        <v>1390</v>
      </c>
      <c r="E552" s="40"/>
      <c r="F552" s="40"/>
      <c r="G552" s="40">
        <f t="shared" si="121"/>
        <v>1390</v>
      </c>
      <c r="H552" s="40">
        <f t="shared" si="120"/>
        <v>1390</v>
      </c>
      <c r="I552" s="40">
        <f t="shared" si="120"/>
        <v>1390</v>
      </c>
      <c r="J552" s="40"/>
      <c r="K552" s="86"/>
      <c r="L552" s="90"/>
      <c r="M552" s="90"/>
      <c r="N552" s="140"/>
    </row>
    <row r="553" spans="1:14" s="15" customFormat="1" ht="15" customHeight="1">
      <c r="A553" s="48"/>
      <c r="B553" s="68" t="s">
        <v>94</v>
      </c>
      <c r="C553" s="5" t="s">
        <v>108</v>
      </c>
      <c r="D553" s="40">
        <v>134543</v>
      </c>
      <c r="E553" s="40"/>
      <c r="F553" s="40"/>
      <c r="G553" s="40">
        <f t="shared" si="121"/>
        <v>134543</v>
      </c>
      <c r="H553" s="40">
        <f t="shared" si="120"/>
        <v>134543</v>
      </c>
      <c r="I553" s="40"/>
      <c r="J553" s="40">
        <f aca="true" t="shared" si="122" ref="J553:J558">H553</f>
        <v>134543</v>
      </c>
      <c r="K553" s="86"/>
      <c r="L553" s="90"/>
      <c r="M553" s="90"/>
      <c r="N553" s="140"/>
    </row>
    <row r="554" spans="1:14" s="15" customFormat="1" ht="15" customHeight="1">
      <c r="A554" s="48"/>
      <c r="B554" s="68" t="s">
        <v>222</v>
      </c>
      <c r="C554" s="5" t="s">
        <v>108</v>
      </c>
      <c r="D554" s="40">
        <v>8489</v>
      </c>
      <c r="E554" s="40"/>
      <c r="F554" s="40"/>
      <c r="G554" s="40">
        <f t="shared" si="121"/>
        <v>8489</v>
      </c>
      <c r="H554" s="40">
        <f t="shared" si="120"/>
        <v>8489</v>
      </c>
      <c r="I554" s="40"/>
      <c r="J554" s="40">
        <f t="shared" si="122"/>
        <v>8489</v>
      </c>
      <c r="K554" s="86"/>
      <c r="L554" s="90"/>
      <c r="M554" s="90"/>
      <c r="N554" s="140"/>
    </row>
    <row r="555" spans="1:14" s="15" customFormat="1" ht="15" customHeight="1">
      <c r="A555" s="48"/>
      <c r="B555" s="68" t="s">
        <v>571</v>
      </c>
      <c r="C555" s="5" t="s">
        <v>108</v>
      </c>
      <c r="D555" s="40">
        <v>329</v>
      </c>
      <c r="E555" s="40"/>
      <c r="F555" s="40"/>
      <c r="G555" s="40">
        <f t="shared" si="121"/>
        <v>329</v>
      </c>
      <c r="H555" s="40">
        <f t="shared" si="120"/>
        <v>329</v>
      </c>
      <c r="I555" s="40"/>
      <c r="J555" s="40">
        <f t="shared" si="122"/>
        <v>329</v>
      </c>
      <c r="K555" s="86"/>
      <c r="L555" s="90"/>
      <c r="M555" s="90"/>
      <c r="N555" s="140"/>
    </row>
    <row r="556" spans="1:14" s="15" customFormat="1" ht="15" customHeight="1">
      <c r="A556" s="48"/>
      <c r="B556" s="68" t="s">
        <v>51</v>
      </c>
      <c r="C556" s="5" t="s">
        <v>52</v>
      </c>
      <c r="D556" s="40">
        <v>22099</v>
      </c>
      <c r="E556" s="40"/>
      <c r="F556" s="40"/>
      <c r="G556" s="40">
        <f t="shared" si="121"/>
        <v>22099</v>
      </c>
      <c r="H556" s="40">
        <f t="shared" si="120"/>
        <v>22099</v>
      </c>
      <c r="I556" s="40"/>
      <c r="J556" s="40">
        <f t="shared" si="122"/>
        <v>22099</v>
      </c>
      <c r="K556" s="86"/>
      <c r="L556" s="90"/>
      <c r="M556" s="90"/>
      <c r="N556" s="140"/>
    </row>
    <row r="557" spans="1:14" s="15" customFormat="1" ht="15" customHeight="1">
      <c r="A557" s="48"/>
      <c r="B557" s="68" t="s">
        <v>223</v>
      </c>
      <c r="C557" s="5" t="s">
        <v>52</v>
      </c>
      <c r="D557" s="40">
        <v>1390</v>
      </c>
      <c r="E557" s="40"/>
      <c r="F557" s="40"/>
      <c r="G557" s="40">
        <f t="shared" si="121"/>
        <v>1390</v>
      </c>
      <c r="H557" s="40">
        <f t="shared" si="120"/>
        <v>1390</v>
      </c>
      <c r="I557" s="40"/>
      <c r="J557" s="40">
        <f t="shared" si="122"/>
        <v>1390</v>
      </c>
      <c r="K557" s="86"/>
      <c r="L557" s="90"/>
      <c r="M557" s="90"/>
      <c r="N557" s="140"/>
    </row>
    <row r="558" spans="1:14" s="15" customFormat="1" ht="15" customHeight="1">
      <c r="A558" s="48"/>
      <c r="B558" s="68" t="s">
        <v>572</v>
      </c>
      <c r="C558" s="5" t="s">
        <v>52</v>
      </c>
      <c r="D558" s="40">
        <v>57</v>
      </c>
      <c r="E558" s="40"/>
      <c r="F558" s="40"/>
      <c r="G558" s="40">
        <f t="shared" si="121"/>
        <v>57</v>
      </c>
      <c r="H558" s="40">
        <f t="shared" si="120"/>
        <v>57</v>
      </c>
      <c r="I558" s="40"/>
      <c r="J558" s="40">
        <f t="shared" si="122"/>
        <v>57</v>
      </c>
      <c r="K558" s="86"/>
      <c r="L558" s="90"/>
      <c r="M558" s="90"/>
      <c r="N558" s="140"/>
    </row>
    <row r="559" spans="1:14" s="15" customFormat="1" ht="14.25" customHeight="1">
      <c r="A559" s="48"/>
      <c r="B559" s="66" t="s">
        <v>426</v>
      </c>
      <c r="C559" s="5" t="s">
        <v>427</v>
      </c>
      <c r="D559" s="40">
        <v>7200</v>
      </c>
      <c r="E559" s="40"/>
      <c r="F559" s="40"/>
      <c r="G559" s="40">
        <f t="shared" si="121"/>
        <v>7200</v>
      </c>
      <c r="H559" s="40">
        <f t="shared" si="120"/>
        <v>7200</v>
      </c>
      <c r="I559" s="40">
        <f>H559</f>
        <v>7200</v>
      </c>
      <c r="J559" s="40"/>
      <c r="K559" s="86"/>
      <c r="L559" s="90"/>
      <c r="M559" s="90"/>
      <c r="N559" s="140"/>
    </row>
    <row r="560" spans="1:14" s="15" customFormat="1" ht="14.25" customHeight="1">
      <c r="A560" s="48"/>
      <c r="B560" s="66" t="s">
        <v>282</v>
      </c>
      <c r="C560" s="5" t="s">
        <v>427</v>
      </c>
      <c r="D560" s="40">
        <v>24502</v>
      </c>
      <c r="E560" s="40"/>
      <c r="F560" s="40"/>
      <c r="G560" s="40">
        <f t="shared" si="121"/>
        <v>24502</v>
      </c>
      <c r="H560" s="40">
        <f t="shared" si="120"/>
        <v>24502</v>
      </c>
      <c r="I560" s="40">
        <f t="shared" si="120"/>
        <v>24502</v>
      </c>
      <c r="J560" s="40"/>
      <c r="K560" s="86"/>
      <c r="L560" s="90"/>
      <c r="M560" s="90"/>
      <c r="N560" s="140"/>
    </row>
    <row r="561" spans="1:14" s="15" customFormat="1" ht="14.25" customHeight="1">
      <c r="A561" s="48"/>
      <c r="B561" s="66" t="s">
        <v>574</v>
      </c>
      <c r="C561" s="5" t="s">
        <v>427</v>
      </c>
      <c r="D561" s="40">
        <v>2884</v>
      </c>
      <c r="E561" s="40"/>
      <c r="F561" s="40"/>
      <c r="G561" s="40">
        <f t="shared" si="121"/>
        <v>2884</v>
      </c>
      <c r="H561" s="40">
        <f t="shared" si="120"/>
        <v>2884</v>
      </c>
      <c r="I561" s="40">
        <f t="shared" si="120"/>
        <v>2884</v>
      </c>
      <c r="J561" s="40"/>
      <c r="K561" s="86"/>
      <c r="L561" s="90"/>
      <c r="M561" s="90"/>
      <c r="N561" s="140"/>
    </row>
    <row r="562" spans="1:14" s="15" customFormat="1" ht="14.25" customHeight="1">
      <c r="A562" s="48"/>
      <c r="B562" s="66" t="s">
        <v>53</v>
      </c>
      <c r="C562" s="5" t="s">
        <v>163</v>
      </c>
      <c r="D562" s="40">
        <v>44573</v>
      </c>
      <c r="E562" s="40"/>
      <c r="F562" s="40"/>
      <c r="G562" s="40">
        <f t="shared" si="121"/>
        <v>44573</v>
      </c>
      <c r="H562" s="40">
        <f t="shared" si="120"/>
        <v>44573</v>
      </c>
      <c r="I562" s="40"/>
      <c r="J562" s="40"/>
      <c r="K562" s="86"/>
      <c r="L562" s="90"/>
      <c r="M562" s="90"/>
      <c r="N562" s="140"/>
    </row>
    <row r="563" spans="1:14" s="15" customFormat="1" ht="14.25" customHeight="1">
      <c r="A563" s="48"/>
      <c r="B563" s="66" t="s">
        <v>283</v>
      </c>
      <c r="C563" s="5" t="s">
        <v>163</v>
      </c>
      <c r="D563" s="40">
        <v>7727</v>
      </c>
      <c r="E563" s="40"/>
      <c r="F563" s="40"/>
      <c r="G563" s="40">
        <f t="shared" si="121"/>
        <v>7727</v>
      </c>
      <c r="H563" s="40">
        <f t="shared" si="120"/>
        <v>7727</v>
      </c>
      <c r="I563" s="40"/>
      <c r="J563" s="40"/>
      <c r="K563" s="86"/>
      <c r="L563" s="90"/>
      <c r="M563" s="90"/>
      <c r="N563" s="140"/>
    </row>
    <row r="564" spans="1:14" s="15" customFormat="1" ht="14.25" customHeight="1">
      <c r="A564" s="48"/>
      <c r="B564" s="66" t="s">
        <v>285</v>
      </c>
      <c r="C564" s="5" t="s">
        <v>163</v>
      </c>
      <c r="D564" s="40">
        <v>1364</v>
      </c>
      <c r="E564" s="40"/>
      <c r="F564" s="40"/>
      <c r="G564" s="40">
        <f t="shared" si="121"/>
        <v>1364</v>
      </c>
      <c r="H564" s="40">
        <f t="shared" si="120"/>
        <v>1364</v>
      </c>
      <c r="I564" s="40"/>
      <c r="J564" s="40"/>
      <c r="K564" s="86"/>
      <c r="L564" s="90"/>
      <c r="M564" s="90"/>
      <c r="N564" s="140"/>
    </row>
    <row r="565" spans="1:14" s="15" customFormat="1" ht="13.5" customHeight="1">
      <c r="A565" s="48"/>
      <c r="B565" s="66" t="s">
        <v>55</v>
      </c>
      <c r="C565" s="5" t="s">
        <v>127</v>
      </c>
      <c r="D565" s="40">
        <v>21974</v>
      </c>
      <c r="E565" s="40"/>
      <c r="F565" s="40"/>
      <c r="G565" s="40">
        <f t="shared" si="121"/>
        <v>21974</v>
      </c>
      <c r="H565" s="40">
        <f t="shared" si="120"/>
        <v>21974</v>
      </c>
      <c r="I565" s="40"/>
      <c r="J565" s="40"/>
      <c r="K565" s="86"/>
      <c r="L565" s="90"/>
      <c r="M565" s="90"/>
      <c r="N565" s="140"/>
    </row>
    <row r="566" spans="1:14" s="15" customFormat="1" ht="13.5" customHeight="1">
      <c r="A566" s="48"/>
      <c r="B566" s="66" t="s">
        <v>57</v>
      </c>
      <c r="C566" s="6" t="s">
        <v>128</v>
      </c>
      <c r="D566" s="40">
        <v>11320</v>
      </c>
      <c r="E566" s="40"/>
      <c r="F566" s="40"/>
      <c r="G566" s="40">
        <f t="shared" si="121"/>
        <v>11320</v>
      </c>
      <c r="H566" s="40">
        <f t="shared" si="120"/>
        <v>11320</v>
      </c>
      <c r="I566" s="40"/>
      <c r="J566" s="40"/>
      <c r="K566" s="86"/>
      <c r="L566" s="90"/>
      <c r="M566" s="90"/>
      <c r="N566" s="140"/>
    </row>
    <row r="567" spans="1:14" s="15" customFormat="1" ht="13.5" customHeight="1">
      <c r="A567" s="48"/>
      <c r="B567" s="66" t="s">
        <v>114</v>
      </c>
      <c r="C567" s="6" t="s">
        <v>115</v>
      </c>
      <c r="D567" s="40">
        <v>920</v>
      </c>
      <c r="E567" s="40"/>
      <c r="F567" s="40"/>
      <c r="G567" s="40">
        <f t="shared" si="121"/>
        <v>920</v>
      </c>
      <c r="H567" s="40">
        <f t="shared" si="120"/>
        <v>920</v>
      </c>
      <c r="I567" s="40"/>
      <c r="J567" s="40"/>
      <c r="K567" s="86"/>
      <c r="L567" s="90"/>
      <c r="M567" s="90"/>
      <c r="N567" s="140"/>
    </row>
    <row r="568" spans="1:14" s="15" customFormat="1" ht="13.5" customHeight="1">
      <c r="A568" s="48"/>
      <c r="B568" s="66" t="s">
        <v>575</v>
      </c>
      <c r="C568" s="6" t="s">
        <v>115</v>
      </c>
      <c r="D568" s="40">
        <v>595</v>
      </c>
      <c r="E568" s="40"/>
      <c r="F568" s="40"/>
      <c r="G568" s="40">
        <f t="shared" si="121"/>
        <v>595</v>
      </c>
      <c r="H568" s="40">
        <f t="shared" si="120"/>
        <v>595</v>
      </c>
      <c r="I568" s="40"/>
      <c r="J568" s="40"/>
      <c r="K568" s="86"/>
      <c r="L568" s="90"/>
      <c r="M568" s="90"/>
      <c r="N568" s="140"/>
    </row>
    <row r="569" spans="1:14" s="15" customFormat="1" ht="13.5" customHeight="1">
      <c r="A569" s="48"/>
      <c r="B569" s="66" t="s">
        <v>576</v>
      </c>
      <c r="C569" s="6" t="s">
        <v>115</v>
      </c>
      <c r="D569" s="40">
        <v>105</v>
      </c>
      <c r="E569" s="40"/>
      <c r="F569" s="40"/>
      <c r="G569" s="40">
        <f t="shared" si="121"/>
        <v>105</v>
      </c>
      <c r="H569" s="40">
        <f t="shared" si="120"/>
        <v>105</v>
      </c>
      <c r="I569" s="40"/>
      <c r="J569" s="40"/>
      <c r="K569" s="86"/>
      <c r="L569" s="90"/>
      <c r="M569" s="90"/>
      <c r="N569" s="140"/>
    </row>
    <row r="570" spans="1:14" s="15" customFormat="1" ht="15" customHeight="1">
      <c r="A570" s="48"/>
      <c r="B570" s="66" t="s">
        <v>58</v>
      </c>
      <c r="C570" s="5" t="s">
        <v>129</v>
      </c>
      <c r="D570" s="40">
        <v>13002</v>
      </c>
      <c r="E570" s="40"/>
      <c r="F570" s="40"/>
      <c r="G570" s="40">
        <f t="shared" si="121"/>
        <v>13002</v>
      </c>
      <c r="H570" s="40">
        <f t="shared" si="120"/>
        <v>13002</v>
      </c>
      <c r="I570" s="40"/>
      <c r="J570" s="40"/>
      <c r="K570" s="86"/>
      <c r="L570" s="90"/>
      <c r="M570" s="90"/>
      <c r="N570" s="140"/>
    </row>
    <row r="571" spans="1:14" s="15" customFormat="1" ht="15" customHeight="1">
      <c r="A571" s="48"/>
      <c r="B571" s="66" t="s">
        <v>284</v>
      </c>
      <c r="C571" s="5" t="s">
        <v>129</v>
      </c>
      <c r="D571" s="40">
        <v>19113</v>
      </c>
      <c r="E571" s="40"/>
      <c r="F571" s="40"/>
      <c r="G571" s="40">
        <f t="shared" si="121"/>
        <v>19113</v>
      </c>
      <c r="H571" s="40">
        <f t="shared" si="120"/>
        <v>19113</v>
      </c>
      <c r="I571" s="40"/>
      <c r="J571" s="40"/>
      <c r="K571" s="86"/>
      <c r="L571" s="90"/>
      <c r="M571" s="90"/>
      <c r="N571" s="140"/>
    </row>
    <row r="572" spans="1:14" s="15" customFormat="1" ht="15" customHeight="1">
      <c r="A572" s="48"/>
      <c r="B572" s="66" t="s">
        <v>577</v>
      </c>
      <c r="C572" s="5" t="s">
        <v>129</v>
      </c>
      <c r="D572" s="40">
        <v>3374</v>
      </c>
      <c r="E572" s="40"/>
      <c r="F572" s="40"/>
      <c r="G572" s="40">
        <f t="shared" si="121"/>
        <v>3374</v>
      </c>
      <c r="H572" s="40">
        <f t="shared" si="120"/>
        <v>3374</v>
      </c>
      <c r="I572" s="40"/>
      <c r="J572" s="40"/>
      <c r="K572" s="86"/>
      <c r="L572" s="90"/>
      <c r="M572" s="90"/>
      <c r="N572" s="140"/>
    </row>
    <row r="573" spans="1:14" s="15" customFormat="1" ht="15" customHeight="1">
      <c r="A573" s="48"/>
      <c r="B573" s="66" t="s">
        <v>359</v>
      </c>
      <c r="C573" s="6" t="s">
        <v>429</v>
      </c>
      <c r="D573" s="40">
        <v>595</v>
      </c>
      <c r="E573" s="40"/>
      <c r="F573" s="40"/>
      <c r="G573" s="40">
        <f t="shared" si="121"/>
        <v>595</v>
      </c>
      <c r="H573" s="40">
        <f t="shared" si="120"/>
        <v>595</v>
      </c>
      <c r="I573" s="40"/>
      <c r="J573" s="40"/>
      <c r="K573" s="86"/>
      <c r="L573" s="90"/>
      <c r="M573" s="90"/>
      <c r="N573" s="140"/>
    </row>
    <row r="574" spans="1:14" s="15" customFormat="1" ht="15" customHeight="1">
      <c r="A574" s="48"/>
      <c r="B574" s="66" t="s">
        <v>360</v>
      </c>
      <c r="C574" s="6" t="s">
        <v>429</v>
      </c>
      <c r="D574" s="40">
        <v>105</v>
      </c>
      <c r="E574" s="40"/>
      <c r="F574" s="40"/>
      <c r="G574" s="40">
        <f t="shared" si="121"/>
        <v>105</v>
      </c>
      <c r="H574" s="40">
        <f t="shared" si="120"/>
        <v>105</v>
      </c>
      <c r="I574" s="40"/>
      <c r="J574" s="40"/>
      <c r="K574" s="86"/>
      <c r="L574" s="90"/>
      <c r="M574" s="90"/>
      <c r="N574" s="140"/>
    </row>
    <row r="575" spans="1:14" s="15" customFormat="1" ht="15" customHeight="1">
      <c r="A575" s="48"/>
      <c r="B575" s="66" t="s">
        <v>238</v>
      </c>
      <c r="C575" s="5" t="s">
        <v>240</v>
      </c>
      <c r="D575" s="40">
        <v>968</v>
      </c>
      <c r="E575" s="40"/>
      <c r="F575" s="40"/>
      <c r="G575" s="40">
        <f t="shared" si="121"/>
        <v>968</v>
      </c>
      <c r="H575" s="40">
        <f t="shared" si="120"/>
        <v>968</v>
      </c>
      <c r="I575" s="40"/>
      <c r="J575" s="40"/>
      <c r="K575" s="86"/>
      <c r="L575" s="90"/>
      <c r="M575" s="90"/>
      <c r="N575" s="140"/>
    </row>
    <row r="576" spans="1:14" s="15" customFormat="1" ht="15" customHeight="1">
      <c r="A576" s="48"/>
      <c r="B576" s="66" t="s">
        <v>230</v>
      </c>
      <c r="C576" s="5" t="s">
        <v>234</v>
      </c>
      <c r="D576" s="40">
        <v>2361</v>
      </c>
      <c r="E576" s="40"/>
      <c r="F576" s="40"/>
      <c r="G576" s="40">
        <f t="shared" si="121"/>
        <v>2361</v>
      </c>
      <c r="H576" s="40">
        <f t="shared" si="120"/>
        <v>2361</v>
      </c>
      <c r="I576" s="40"/>
      <c r="J576" s="40"/>
      <c r="K576" s="86"/>
      <c r="L576" s="90"/>
      <c r="M576" s="90"/>
      <c r="N576" s="140"/>
    </row>
    <row r="577" spans="1:14" s="15" customFormat="1" ht="14.25" customHeight="1">
      <c r="A577" s="48"/>
      <c r="B577" s="66" t="s">
        <v>60</v>
      </c>
      <c r="C577" s="5" t="s">
        <v>61</v>
      </c>
      <c r="D577" s="40">
        <v>561</v>
      </c>
      <c r="E577" s="40"/>
      <c r="F577" s="40"/>
      <c r="G577" s="40">
        <f t="shared" si="121"/>
        <v>561</v>
      </c>
      <c r="H577" s="40">
        <f t="shared" si="120"/>
        <v>561</v>
      </c>
      <c r="I577" s="40"/>
      <c r="J577" s="40"/>
      <c r="K577" s="86"/>
      <c r="L577" s="90"/>
      <c r="M577" s="90"/>
      <c r="N577" s="140"/>
    </row>
    <row r="578" spans="1:14" s="15" customFormat="1" ht="14.25" customHeight="1">
      <c r="A578" s="48"/>
      <c r="B578" s="66" t="s">
        <v>64</v>
      </c>
      <c r="C578" s="5" t="s">
        <v>65</v>
      </c>
      <c r="D578" s="40">
        <v>38322</v>
      </c>
      <c r="E578" s="40"/>
      <c r="F578" s="40"/>
      <c r="G578" s="40">
        <f t="shared" si="121"/>
        <v>38322</v>
      </c>
      <c r="H578" s="40">
        <f t="shared" si="120"/>
        <v>38322</v>
      </c>
      <c r="I578" s="40"/>
      <c r="J578" s="40"/>
      <c r="K578" s="86"/>
      <c r="L578" s="90"/>
      <c r="M578" s="90"/>
      <c r="N578" s="140"/>
    </row>
    <row r="579" spans="1:14" s="15" customFormat="1" ht="14.25" customHeight="1">
      <c r="A579" s="48"/>
      <c r="B579" s="66" t="s">
        <v>79</v>
      </c>
      <c r="C579" s="5" t="s">
        <v>80</v>
      </c>
      <c r="D579" s="40">
        <v>3333</v>
      </c>
      <c r="E579" s="40"/>
      <c r="F579" s="40"/>
      <c r="G579" s="40">
        <f t="shared" si="121"/>
        <v>3333</v>
      </c>
      <c r="H579" s="40">
        <f t="shared" si="120"/>
        <v>3333</v>
      </c>
      <c r="I579" s="40"/>
      <c r="J579" s="40"/>
      <c r="K579" s="86"/>
      <c r="L579" s="90"/>
      <c r="M579" s="90"/>
      <c r="N579" s="140"/>
    </row>
    <row r="580" spans="1:14" s="15" customFormat="1" ht="14.25" customHeight="1">
      <c r="A580" s="48"/>
      <c r="B580" s="66" t="s">
        <v>132</v>
      </c>
      <c r="C580" s="5" t="s">
        <v>354</v>
      </c>
      <c r="D580" s="40">
        <v>2592</v>
      </c>
      <c r="E580" s="40"/>
      <c r="F580" s="40"/>
      <c r="G580" s="40">
        <f t="shared" si="121"/>
        <v>2592</v>
      </c>
      <c r="H580" s="40">
        <f t="shared" si="120"/>
        <v>2592</v>
      </c>
      <c r="I580" s="40"/>
      <c r="J580" s="40"/>
      <c r="K580" s="86"/>
      <c r="L580" s="90"/>
      <c r="M580" s="90"/>
      <c r="N580" s="140"/>
    </row>
    <row r="581" spans="1:14" s="15" customFormat="1" ht="15" customHeight="1">
      <c r="A581" s="48"/>
      <c r="B581" s="66" t="s">
        <v>231</v>
      </c>
      <c r="C581" s="5" t="s">
        <v>499</v>
      </c>
      <c r="D581" s="40">
        <v>2549</v>
      </c>
      <c r="E581" s="40"/>
      <c r="F581" s="40"/>
      <c r="G581" s="40">
        <f t="shared" si="121"/>
        <v>2549</v>
      </c>
      <c r="H581" s="40">
        <f t="shared" si="120"/>
        <v>2549</v>
      </c>
      <c r="I581" s="40"/>
      <c r="J581" s="86"/>
      <c r="K581" s="86"/>
      <c r="L581" s="90"/>
      <c r="M581" s="90"/>
      <c r="N581" s="140"/>
    </row>
    <row r="582" spans="1:14" s="15" customFormat="1" ht="15" customHeight="1">
      <c r="A582" s="48"/>
      <c r="B582" s="66" t="s">
        <v>248</v>
      </c>
      <c r="C582" s="5" t="s">
        <v>236</v>
      </c>
      <c r="D582" s="40">
        <v>21</v>
      </c>
      <c r="E582" s="40"/>
      <c r="F582" s="40"/>
      <c r="G582" s="40">
        <f t="shared" si="121"/>
        <v>21</v>
      </c>
      <c r="H582" s="40">
        <f t="shared" si="120"/>
        <v>21</v>
      </c>
      <c r="I582" s="40"/>
      <c r="J582" s="86"/>
      <c r="K582" s="86"/>
      <c r="L582" s="90"/>
      <c r="M582" s="90"/>
      <c r="N582" s="140"/>
    </row>
    <row r="583" spans="1:14" s="15" customFormat="1" ht="15" customHeight="1">
      <c r="A583" s="48"/>
      <c r="B583" s="66" t="s">
        <v>581</v>
      </c>
      <c r="C583" s="5" t="s">
        <v>236</v>
      </c>
      <c r="D583" s="40">
        <v>4</v>
      </c>
      <c r="E583" s="40"/>
      <c r="F583" s="40"/>
      <c r="G583" s="40">
        <f t="shared" si="121"/>
        <v>4</v>
      </c>
      <c r="H583" s="40">
        <f t="shared" si="120"/>
        <v>4</v>
      </c>
      <c r="I583" s="40"/>
      <c r="J583" s="86"/>
      <c r="K583" s="86"/>
      <c r="L583" s="90"/>
      <c r="M583" s="90"/>
      <c r="N583" s="140"/>
    </row>
    <row r="584" spans="1:14" s="15" customFormat="1" ht="15" customHeight="1">
      <c r="A584" s="48"/>
      <c r="B584" s="66" t="s">
        <v>25</v>
      </c>
      <c r="C584" s="5" t="s">
        <v>237</v>
      </c>
      <c r="D584" s="40">
        <v>2380</v>
      </c>
      <c r="E584" s="40"/>
      <c r="F584" s="40"/>
      <c r="G584" s="40">
        <f t="shared" si="121"/>
        <v>2380</v>
      </c>
      <c r="H584" s="40">
        <f t="shared" si="120"/>
        <v>2380</v>
      </c>
      <c r="I584" s="40"/>
      <c r="J584" s="86"/>
      <c r="K584" s="86"/>
      <c r="L584" s="90"/>
      <c r="M584" s="90"/>
      <c r="N584" s="140"/>
    </row>
    <row r="585" spans="1:14" s="15" customFormat="1" ht="15" customHeight="1">
      <c r="A585" s="48"/>
      <c r="B585" s="66" t="s">
        <v>582</v>
      </c>
      <c r="C585" s="5" t="s">
        <v>237</v>
      </c>
      <c r="D585" s="40">
        <v>420</v>
      </c>
      <c r="E585" s="40"/>
      <c r="F585" s="40"/>
      <c r="G585" s="40">
        <f t="shared" si="121"/>
        <v>420</v>
      </c>
      <c r="H585" s="40">
        <f t="shared" si="120"/>
        <v>420</v>
      </c>
      <c r="I585" s="40"/>
      <c r="J585" s="86"/>
      <c r="K585" s="86"/>
      <c r="L585" s="90"/>
      <c r="M585" s="90"/>
      <c r="N585" s="140"/>
    </row>
    <row r="586" spans="1:14" s="15" customFormat="1" ht="15" customHeight="1">
      <c r="A586" s="48"/>
      <c r="B586" s="66" t="s">
        <v>81</v>
      </c>
      <c r="C586" s="5" t="s">
        <v>463</v>
      </c>
      <c r="D586" s="40">
        <v>76480</v>
      </c>
      <c r="E586" s="40"/>
      <c r="F586" s="40"/>
      <c r="G586" s="40">
        <f t="shared" si="121"/>
        <v>76480</v>
      </c>
      <c r="H586" s="40"/>
      <c r="I586" s="40"/>
      <c r="J586" s="86"/>
      <c r="K586" s="86"/>
      <c r="L586" s="90"/>
      <c r="M586" s="90"/>
      <c r="N586" s="140">
        <f>G586</f>
        <v>76480</v>
      </c>
    </row>
    <row r="587" spans="1:14" s="15" customFormat="1" ht="15" customHeight="1">
      <c r="A587" s="146" t="s">
        <v>27</v>
      </c>
      <c r="B587" s="149"/>
      <c r="C587" s="138" t="s">
        <v>110</v>
      </c>
      <c r="D587" s="139">
        <f>SUM(D588:D615)</f>
        <v>570780</v>
      </c>
      <c r="E587" s="139">
        <f aca="true" t="shared" si="123" ref="E587:N587">SUM(E588:E615)</f>
        <v>0</v>
      </c>
      <c r="F587" s="139">
        <f t="shared" si="123"/>
        <v>0</v>
      </c>
      <c r="G587" s="139">
        <f t="shared" si="123"/>
        <v>570780</v>
      </c>
      <c r="H587" s="139">
        <f t="shared" si="123"/>
        <v>570780</v>
      </c>
      <c r="I587" s="139">
        <f t="shared" si="123"/>
        <v>274531</v>
      </c>
      <c r="J587" s="139">
        <f t="shared" si="123"/>
        <v>32838</v>
      </c>
      <c r="K587" s="139">
        <f t="shared" si="123"/>
        <v>0</v>
      </c>
      <c r="L587" s="139">
        <f t="shared" si="123"/>
        <v>0</v>
      </c>
      <c r="M587" s="139">
        <f t="shared" si="123"/>
        <v>0</v>
      </c>
      <c r="N587" s="184">
        <f t="shared" si="123"/>
        <v>0</v>
      </c>
    </row>
    <row r="588" spans="1:14" s="15" customFormat="1" ht="13.5" customHeight="1">
      <c r="A588" s="147"/>
      <c r="B588" s="148" t="s">
        <v>309</v>
      </c>
      <c r="C588" s="5" t="s">
        <v>208</v>
      </c>
      <c r="D588" s="97">
        <v>101</v>
      </c>
      <c r="E588" s="97"/>
      <c r="F588" s="97"/>
      <c r="G588" s="40">
        <f>D588+E588-F588</f>
        <v>101</v>
      </c>
      <c r="H588" s="40">
        <f>G588</f>
        <v>101</v>
      </c>
      <c r="I588" s="97"/>
      <c r="J588" s="97"/>
      <c r="K588" s="97"/>
      <c r="L588" s="97"/>
      <c r="M588" s="97"/>
      <c r="N588" s="108"/>
    </row>
    <row r="589" spans="1:14" s="15" customFormat="1" ht="15" customHeight="1">
      <c r="A589" s="147"/>
      <c r="B589" s="148" t="s">
        <v>557</v>
      </c>
      <c r="C589" s="5" t="s">
        <v>208</v>
      </c>
      <c r="D589" s="97">
        <v>11903</v>
      </c>
      <c r="E589" s="97"/>
      <c r="F589" s="97"/>
      <c r="G589" s="40">
        <f>D589+E589-F589</f>
        <v>11903</v>
      </c>
      <c r="H589" s="40">
        <f>G589</f>
        <v>11903</v>
      </c>
      <c r="I589" s="97"/>
      <c r="J589" s="97"/>
      <c r="K589" s="97"/>
      <c r="L589" s="97"/>
      <c r="M589" s="97"/>
      <c r="N589" s="108"/>
    </row>
    <row r="590" spans="1:14" s="15" customFormat="1" ht="15" customHeight="1">
      <c r="A590" s="48"/>
      <c r="B590" s="66" t="s">
        <v>221</v>
      </c>
      <c r="C590" s="5" t="s">
        <v>289</v>
      </c>
      <c r="D590" s="40">
        <v>42821</v>
      </c>
      <c r="E590" s="40"/>
      <c r="F590" s="40"/>
      <c r="G590" s="40">
        <f>D590+E590-F590</f>
        <v>42821</v>
      </c>
      <c r="H590" s="40">
        <f>G590</f>
        <v>42821</v>
      </c>
      <c r="I590" s="40">
        <f>H590</f>
        <v>42821</v>
      </c>
      <c r="J590" s="86"/>
      <c r="K590" s="86"/>
      <c r="L590" s="90"/>
      <c r="M590" s="90"/>
      <c r="N590" s="140"/>
    </row>
    <row r="591" spans="1:14" s="15" customFormat="1" ht="15" customHeight="1">
      <c r="A591" s="48"/>
      <c r="B591" s="66" t="s">
        <v>570</v>
      </c>
      <c r="C591" s="5" t="s">
        <v>289</v>
      </c>
      <c r="D591" s="40">
        <v>6128</v>
      </c>
      <c r="E591" s="40"/>
      <c r="F591" s="40"/>
      <c r="G591" s="40">
        <f aca="true" t="shared" si="124" ref="G591:G615">D591+E591-F591</f>
        <v>6128</v>
      </c>
      <c r="H591" s="40">
        <f aca="true" t="shared" si="125" ref="H591:H615">G591</f>
        <v>6128</v>
      </c>
      <c r="I591" s="40">
        <f>H591</f>
        <v>6128</v>
      </c>
      <c r="J591" s="86"/>
      <c r="K591" s="86"/>
      <c r="L591" s="90"/>
      <c r="M591" s="90"/>
      <c r="N591" s="140"/>
    </row>
    <row r="592" spans="1:14" s="15" customFormat="1" ht="15" customHeight="1">
      <c r="A592" s="48"/>
      <c r="B592" s="66" t="s">
        <v>222</v>
      </c>
      <c r="C592" s="5" t="s">
        <v>108</v>
      </c>
      <c r="D592" s="40">
        <v>24138</v>
      </c>
      <c r="E592" s="40"/>
      <c r="F592" s="40"/>
      <c r="G592" s="40">
        <f t="shared" si="124"/>
        <v>24138</v>
      </c>
      <c r="H592" s="40">
        <f t="shared" si="125"/>
        <v>24138</v>
      </c>
      <c r="I592" s="40"/>
      <c r="J592" s="86">
        <f>H592</f>
        <v>24138</v>
      </c>
      <c r="K592" s="86"/>
      <c r="L592" s="90"/>
      <c r="M592" s="90"/>
      <c r="N592" s="140"/>
    </row>
    <row r="593" spans="1:14" s="15" customFormat="1" ht="15" customHeight="1">
      <c r="A593" s="48"/>
      <c r="B593" s="66" t="s">
        <v>571</v>
      </c>
      <c r="C593" s="5" t="s">
        <v>108</v>
      </c>
      <c r="D593" s="40">
        <v>4016</v>
      </c>
      <c r="E593" s="40"/>
      <c r="F593" s="40"/>
      <c r="G593" s="40">
        <f t="shared" si="124"/>
        <v>4016</v>
      </c>
      <c r="H593" s="40">
        <f t="shared" si="125"/>
        <v>4016</v>
      </c>
      <c r="I593" s="40"/>
      <c r="J593" s="86">
        <f>H593</f>
        <v>4016</v>
      </c>
      <c r="K593" s="86"/>
      <c r="L593" s="90"/>
      <c r="M593" s="90"/>
      <c r="N593" s="140"/>
    </row>
    <row r="594" spans="1:14" s="15" customFormat="1" ht="15" customHeight="1">
      <c r="A594" s="48"/>
      <c r="B594" s="66" t="s">
        <v>223</v>
      </c>
      <c r="C594" s="5" t="s">
        <v>52</v>
      </c>
      <c r="D594" s="40">
        <v>4015</v>
      </c>
      <c r="E594" s="40"/>
      <c r="F594" s="40"/>
      <c r="G594" s="40">
        <f t="shared" si="124"/>
        <v>4015</v>
      </c>
      <c r="H594" s="40">
        <f t="shared" si="125"/>
        <v>4015</v>
      </c>
      <c r="I594" s="40"/>
      <c r="J594" s="86">
        <f>H594</f>
        <v>4015</v>
      </c>
      <c r="K594" s="86"/>
      <c r="L594" s="90"/>
      <c r="M594" s="90"/>
      <c r="N594" s="140"/>
    </row>
    <row r="595" spans="1:14" s="15" customFormat="1" ht="15" customHeight="1">
      <c r="A595" s="48"/>
      <c r="B595" s="66" t="s">
        <v>572</v>
      </c>
      <c r="C595" s="5" t="s">
        <v>52</v>
      </c>
      <c r="D595" s="40">
        <v>669</v>
      </c>
      <c r="E595" s="40"/>
      <c r="F595" s="40"/>
      <c r="G595" s="40">
        <f t="shared" si="124"/>
        <v>669</v>
      </c>
      <c r="H595" s="40">
        <f t="shared" si="125"/>
        <v>669</v>
      </c>
      <c r="I595" s="40"/>
      <c r="J595" s="86">
        <f>H595</f>
        <v>669</v>
      </c>
      <c r="K595" s="86"/>
      <c r="L595" s="90"/>
      <c r="M595" s="90"/>
      <c r="N595" s="140"/>
    </row>
    <row r="596" spans="1:14" s="15" customFormat="1" ht="15" customHeight="1">
      <c r="A596" s="48"/>
      <c r="B596" s="66" t="s">
        <v>282</v>
      </c>
      <c r="C596" s="5" t="s">
        <v>427</v>
      </c>
      <c r="D596" s="40">
        <v>191922</v>
      </c>
      <c r="E596" s="40"/>
      <c r="F596" s="40"/>
      <c r="G596" s="40">
        <f t="shared" si="124"/>
        <v>191922</v>
      </c>
      <c r="H596" s="40">
        <f t="shared" si="125"/>
        <v>191922</v>
      </c>
      <c r="I596" s="40">
        <f>H596</f>
        <v>191922</v>
      </c>
      <c r="J596" s="86"/>
      <c r="K596" s="86"/>
      <c r="L596" s="90"/>
      <c r="M596" s="90"/>
      <c r="N596" s="140"/>
    </row>
    <row r="597" spans="1:14" s="15" customFormat="1" ht="15" customHeight="1">
      <c r="A597" s="48"/>
      <c r="B597" s="66" t="s">
        <v>574</v>
      </c>
      <c r="C597" s="5" t="s">
        <v>427</v>
      </c>
      <c r="D597" s="40">
        <v>33660</v>
      </c>
      <c r="E597" s="40"/>
      <c r="F597" s="40"/>
      <c r="G597" s="40">
        <f t="shared" si="124"/>
        <v>33660</v>
      </c>
      <c r="H597" s="40">
        <f t="shared" si="125"/>
        <v>33660</v>
      </c>
      <c r="I597" s="40">
        <f>H597</f>
        <v>33660</v>
      </c>
      <c r="J597" s="86"/>
      <c r="K597" s="86"/>
      <c r="L597" s="90"/>
      <c r="M597" s="90"/>
      <c r="N597" s="140"/>
    </row>
    <row r="598" spans="1:14" s="15" customFormat="1" ht="15" customHeight="1">
      <c r="A598" s="48"/>
      <c r="B598" s="66" t="s">
        <v>283</v>
      </c>
      <c r="C598" s="5" t="s">
        <v>163</v>
      </c>
      <c r="D598" s="40">
        <v>31556</v>
      </c>
      <c r="E598" s="40"/>
      <c r="F598" s="40"/>
      <c r="G598" s="40">
        <f t="shared" si="124"/>
        <v>31556</v>
      </c>
      <c r="H598" s="40">
        <f t="shared" si="125"/>
        <v>31556</v>
      </c>
      <c r="I598" s="40"/>
      <c r="J598" s="86"/>
      <c r="K598" s="86"/>
      <c r="L598" s="90"/>
      <c r="M598" s="90"/>
      <c r="N598" s="140"/>
    </row>
    <row r="599" spans="1:14" s="15" customFormat="1" ht="15" customHeight="1">
      <c r="A599" s="48"/>
      <c r="B599" s="66" t="s">
        <v>285</v>
      </c>
      <c r="C599" s="5" t="s">
        <v>163</v>
      </c>
      <c r="D599" s="40">
        <v>3234</v>
      </c>
      <c r="E599" s="40"/>
      <c r="F599" s="40"/>
      <c r="G599" s="40">
        <f t="shared" si="124"/>
        <v>3234</v>
      </c>
      <c r="H599" s="40">
        <f t="shared" si="125"/>
        <v>3234</v>
      </c>
      <c r="I599" s="40"/>
      <c r="J599" s="86"/>
      <c r="K599" s="86"/>
      <c r="L599" s="90"/>
      <c r="M599" s="90"/>
      <c r="N599" s="140"/>
    </row>
    <row r="600" spans="1:14" s="15" customFormat="1" ht="15" customHeight="1">
      <c r="A600" s="48"/>
      <c r="B600" s="66" t="s">
        <v>575</v>
      </c>
      <c r="C600" s="5" t="s">
        <v>115</v>
      </c>
      <c r="D600" s="40">
        <v>4301</v>
      </c>
      <c r="E600" s="40"/>
      <c r="F600" s="40"/>
      <c r="G600" s="40">
        <f t="shared" si="124"/>
        <v>4301</v>
      </c>
      <c r="H600" s="40">
        <f t="shared" si="125"/>
        <v>4301</v>
      </c>
      <c r="I600" s="40"/>
      <c r="J600" s="86"/>
      <c r="K600" s="86"/>
      <c r="L600" s="90"/>
      <c r="M600" s="90"/>
      <c r="N600" s="140"/>
    </row>
    <row r="601" spans="1:14" s="15" customFormat="1" ht="15" customHeight="1">
      <c r="A601" s="48"/>
      <c r="B601" s="66" t="s">
        <v>576</v>
      </c>
      <c r="C601" s="5" t="s">
        <v>115</v>
      </c>
      <c r="D601" s="40">
        <v>759</v>
      </c>
      <c r="E601" s="40"/>
      <c r="F601" s="40"/>
      <c r="G601" s="40">
        <f t="shared" si="124"/>
        <v>759</v>
      </c>
      <c r="H601" s="40">
        <f t="shared" si="125"/>
        <v>759</v>
      </c>
      <c r="I601" s="40"/>
      <c r="J601" s="86"/>
      <c r="K601" s="86"/>
      <c r="L601" s="90"/>
      <c r="M601" s="90"/>
      <c r="N601" s="140"/>
    </row>
    <row r="602" spans="1:14" s="15" customFormat="1" ht="15" customHeight="1">
      <c r="A602" s="48"/>
      <c r="B602" s="66" t="s">
        <v>284</v>
      </c>
      <c r="C602" s="5" t="s">
        <v>129</v>
      </c>
      <c r="D602" s="40">
        <v>164060</v>
      </c>
      <c r="E602" s="40"/>
      <c r="F602" s="40"/>
      <c r="G602" s="40">
        <f t="shared" si="124"/>
        <v>164060</v>
      </c>
      <c r="H602" s="40">
        <f t="shared" si="125"/>
        <v>164060</v>
      </c>
      <c r="I602" s="40"/>
      <c r="J602" s="86"/>
      <c r="K602" s="86"/>
      <c r="L602" s="90"/>
      <c r="M602" s="90"/>
      <c r="N602" s="140"/>
    </row>
    <row r="603" spans="1:14" s="15" customFormat="1" ht="15" customHeight="1">
      <c r="A603" s="48"/>
      <c r="B603" s="66" t="s">
        <v>577</v>
      </c>
      <c r="C603" s="5" t="s">
        <v>129</v>
      </c>
      <c r="D603" s="40">
        <v>26429</v>
      </c>
      <c r="E603" s="40"/>
      <c r="F603" s="40"/>
      <c r="G603" s="40">
        <f t="shared" si="124"/>
        <v>26429</v>
      </c>
      <c r="H603" s="40">
        <f t="shared" si="125"/>
        <v>26429</v>
      </c>
      <c r="I603" s="40"/>
      <c r="J603" s="86"/>
      <c r="K603" s="86"/>
      <c r="L603" s="90"/>
      <c r="M603" s="90"/>
      <c r="N603" s="140"/>
    </row>
    <row r="604" spans="1:14" s="15" customFormat="1" ht="15" customHeight="1">
      <c r="A604" s="48"/>
      <c r="B604" s="66" t="s">
        <v>359</v>
      </c>
      <c r="C604" s="6" t="s">
        <v>429</v>
      </c>
      <c r="D604" s="40">
        <v>2295</v>
      </c>
      <c r="E604" s="40"/>
      <c r="F604" s="40"/>
      <c r="G604" s="40">
        <f t="shared" si="124"/>
        <v>2295</v>
      </c>
      <c r="H604" s="40">
        <f t="shared" si="125"/>
        <v>2295</v>
      </c>
      <c r="I604" s="40"/>
      <c r="J604" s="86"/>
      <c r="K604" s="86"/>
      <c r="L604" s="90"/>
      <c r="M604" s="90"/>
      <c r="N604" s="140"/>
    </row>
    <row r="605" spans="1:14" s="15" customFormat="1" ht="15" customHeight="1">
      <c r="A605" s="48"/>
      <c r="B605" s="66" t="s">
        <v>360</v>
      </c>
      <c r="C605" s="6" t="s">
        <v>429</v>
      </c>
      <c r="D605" s="40">
        <v>405</v>
      </c>
      <c r="E605" s="40"/>
      <c r="F605" s="40"/>
      <c r="G605" s="40">
        <f t="shared" si="124"/>
        <v>405</v>
      </c>
      <c r="H605" s="40">
        <f t="shared" si="125"/>
        <v>405</v>
      </c>
      <c r="I605" s="40"/>
      <c r="J605" s="86"/>
      <c r="K605" s="86"/>
      <c r="L605" s="90"/>
      <c r="M605" s="90"/>
      <c r="N605" s="140"/>
    </row>
    <row r="606" spans="1:14" s="15" customFormat="1" ht="15" customHeight="1">
      <c r="A606" s="48"/>
      <c r="B606" s="66" t="s">
        <v>26</v>
      </c>
      <c r="C606" s="5" t="s">
        <v>234</v>
      </c>
      <c r="D606" s="40">
        <v>1742</v>
      </c>
      <c r="E606" s="40"/>
      <c r="F606" s="40"/>
      <c r="G606" s="40">
        <f t="shared" si="124"/>
        <v>1742</v>
      </c>
      <c r="H606" s="40">
        <f t="shared" si="125"/>
        <v>1742</v>
      </c>
      <c r="I606" s="40"/>
      <c r="J606" s="86"/>
      <c r="K606" s="86"/>
      <c r="L606" s="90"/>
      <c r="M606" s="90"/>
      <c r="N606" s="140"/>
    </row>
    <row r="607" spans="1:14" s="15" customFormat="1" ht="15" customHeight="1">
      <c r="A607" s="48"/>
      <c r="B607" s="66" t="s">
        <v>578</v>
      </c>
      <c r="C607" s="5" t="s">
        <v>234</v>
      </c>
      <c r="D607" s="40">
        <v>200</v>
      </c>
      <c r="E607" s="40"/>
      <c r="F607" s="40"/>
      <c r="G607" s="40">
        <f t="shared" si="124"/>
        <v>200</v>
      </c>
      <c r="H607" s="40">
        <f t="shared" si="125"/>
        <v>200</v>
      </c>
      <c r="I607" s="40"/>
      <c r="J607" s="86"/>
      <c r="K607" s="86"/>
      <c r="L607" s="90"/>
      <c r="M607" s="90"/>
      <c r="N607" s="140"/>
    </row>
    <row r="608" spans="1:14" s="15" customFormat="1" ht="15" customHeight="1">
      <c r="A608" s="48"/>
      <c r="B608" s="66" t="s">
        <v>579</v>
      </c>
      <c r="C608" s="5" t="s">
        <v>245</v>
      </c>
      <c r="D608" s="40">
        <v>4438</v>
      </c>
      <c r="E608" s="40"/>
      <c r="F608" s="40"/>
      <c r="G608" s="40">
        <f t="shared" si="124"/>
        <v>4438</v>
      </c>
      <c r="H608" s="40">
        <f t="shared" si="125"/>
        <v>4438</v>
      </c>
      <c r="I608" s="40"/>
      <c r="J608" s="86"/>
      <c r="K608" s="86"/>
      <c r="L608" s="90"/>
      <c r="M608" s="90"/>
      <c r="N608" s="140"/>
    </row>
    <row r="609" spans="1:14" s="15" customFormat="1" ht="15" customHeight="1">
      <c r="A609" s="48"/>
      <c r="B609" s="66" t="s">
        <v>580</v>
      </c>
      <c r="C609" s="5" t="s">
        <v>245</v>
      </c>
      <c r="D609" s="40">
        <v>783</v>
      </c>
      <c r="E609" s="40"/>
      <c r="F609" s="40"/>
      <c r="G609" s="40">
        <f t="shared" si="124"/>
        <v>783</v>
      </c>
      <c r="H609" s="40">
        <f t="shared" si="125"/>
        <v>783</v>
      </c>
      <c r="I609" s="40"/>
      <c r="J609" s="86"/>
      <c r="K609" s="86"/>
      <c r="L609" s="90"/>
      <c r="M609" s="90"/>
      <c r="N609" s="140"/>
    </row>
    <row r="610" spans="1:14" s="15" customFormat="1" ht="15" customHeight="1">
      <c r="A610" s="48"/>
      <c r="B610" s="66" t="s">
        <v>361</v>
      </c>
      <c r="C610" s="5" t="s">
        <v>61</v>
      </c>
      <c r="D610" s="40">
        <v>136</v>
      </c>
      <c r="E610" s="40"/>
      <c r="F610" s="40"/>
      <c r="G610" s="40">
        <f t="shared" si="124"/>
        <v>136</v>
      </c>
      <c r="H610" s="40">
        <f t="shared" si="125"/>
        <v>136</v>
      </c>
      <c r="I610" s="40"/>
      <c r="J610" s="86"/>
      <c r="K610" s="86"/>
      <c r="L610" s="90"/>
      <c r="M610" s="90"/>
      <c r="N610" s="140"/>
    </row>
    <row r="611" spans="1:14" s="15" customFormat="1" ht="15" customHeight="1">
      <c r="A611" s="48"/>
      <c r="B611" s="66" t="s">
        <v>362</v>
      </c>
      <c r="C611" s="5" t="s">
        <v>61</v>
      </c>
      <c r="D611" s="40">
        <v>24</v>
      </c>
      <c r="E611" s="40"/>
      <c r="F611" s="40"/>
      <c r="G611" s="40">
        <f t="shared" si="124"/>
        <v>24</v>
      </c>
      <c r="H611" s="40">
        <f t="shared" si="125"/>
        <v>24</v>
      </c>
      <c r="I611" s="40"/>
      <c r="J611" s="86"/>
      <c r="K611" s="86"/>
      <c r="L611" s="90"/>
      <c r="M611" s="90"/>
      <c r="N611" s="140"/>
    </row>
    <row r="612" spans="1:14" s="15" customFormat="1" ht="15" customHeight="1">
      <c r="A612" s="48"/>
      <c r="B612" s="66" t="s">
        <v>248</v>
      </c>
      <c r="C612" s="5" t="s">
        <v>236</v>
      </c>
      <c r="D612" s="40">
        <v>732</v>
      </c>
      <c r="E612" s="40"/>
      <c r="F612" s="40"/>
      <c r="G612" s="40">
        <f t="shared" si="124"/>
        <v>732</v>
      </c>
      <c r="H612" s="40">
        <f t="shared" si="125"/>
        <v>732</v>
      </c>
      <c r="I612" s="40"/>
      <c r="J612" s="86"/>
      <c r="K612" s="86"/>
      <c r="L612" s="90"/>
      <c r="M612" s="90"/>
      <c r="N612" s="140"/>
    </row>
    <row r="613" spans="1:14" s="15" customFormat="1" ht="15" customHeight="1">
      <c r="A613" s="48"/>
      <c r="B613" s="66" t="s">
        <v>581</v>
      </c>
      <c r="C613" s="5" t="s">
        <v>236</v>
      </c>
      <c r="D613" s="40">
        <v>129</v>
      </c>
      <c r="E613" s="40"/>
      <c r="F613" s="40"/>
      <c r="G613" s="40">
        <f t="shared" si="124"/>
        <v>129</v>
      </c>
      <c r="H613" s="40">
        <f t="shared" si="125"/>
        <v>129</v>
      </c>
      <c r="I613" s="40"/>
      <c r="J613" s="86"/>
      <c r="K613" s="86"/>
      <c r="L613" s="90"/>
      <c r="M613" s="90"/>
      <c r="N613" s="140"/>
    </row>
    <row r="614" spans="1:14" s="15" customFormat="1" ht="15" customHeight="1">
      <c r="A614" s="48"/>
      <c r="B614" s="66" t="s">
        <v>25</v>
      </c>
      <c r="C614" s="5" t="s">
        <v>237</v>
      </c>
      <c r="D614" s="40">
        <v>8708</v>
      </c>
      <c r="E614" s="40"/>
      <c r="F614" s="40"/>
      <c r="G614" s="40">
        <f t="shared" si="124"/>
        <v>8708</v>
      </c>
      <c r="H614" s="40">
        <f t="shared" si="125"/>
        <v>8708</v>
      </c>
      <c r="I614" s="40"/>
      <c r="J614" s="86"/>
      <c r="K614" s="86"/>
      <c r="L614" s="90"/>
      <c r="M614" s="90"/>
      <c r="N614" s="140"/>
    </row>
    <row r="615" spans="1:14" s="15" customFormat="1" ht="15" customHeight="1">
      <c r="A615" s="48"/>
      <c r="B615" s="66" t="s">
        <v>582</v>
      </c>
      <c r="C615" s="5" t="s">
        <v>237</v>
      </c>
      <c r="D615" s="40">
        <v>1476</v>
      </c>
      <c r="E615" s="40"/>
      <c r="F615" s="40"/>
      <c r="G615" s="40">
        <f t="shared" si="124"/>
        <v>1476</v>
      </c>
      <c r="H615" s="40">
        <f t="shared" si="125"/>
        <v>1476</v>
      </c>
      <c r="I615" s="40"/>
      <c r="J615" s="86"/>
      <c r="K615" s="86"/>
      <c r="L615" s="90"/>
      <c r="M615" s="90"/>
      <c r="N615" s="140"/>
    </row>
    <row r="616" spans="1:14" s="14" customFormat="1" ht="24.75" customHeight="1">
      <c r="A616" s="61" t="s">
        <v>252</v>
      </c>
      <c r="B616" s="67"/>
      <c r="C616" s="30" t="s">
        <v>253</v>
      </c>
      <c r="D616" s="88">
        <f>D617+D635+D655+D669+D671+D675+D680</f>
        <v>2794141</v>
      </c>
      <c r="E616" s="88">
        <f>E617+E635+E655+E669+E671+E675+E680</f>
        <v>0</v>
      </c>
      <c r="F616" s="88">
        <f>F617+F635+F655+F669+F671+F675+F680</f>
        <v>0</v>
      </c>
      <c r="G616" s="88">
        <f>G617+G635+G655+G669+G671+G675+G680</f>
        <v>2794141</v>
      </c>
      <c r="H616" s="88">
        <f aca="true" t="shared" si="126" ref="H616:N616">H617+H635+H655+H671+H675+H680+H669</f>
        <v>2794141</v>
      </c>
      <c r="I616" s="88">
        <f t="shared" si="126"/>
        <v>1740582</v>
      </c>
      <c r="J616" s="88">
        <f t="shared" si="126"/>
        <v>302756</v>
      </c>
      <c r="K616" s="88">
        <f t="shared" si="126"/>
        <v>113169</v>
      </c>
      <c r="L616" s="88">
        <f t="shared" si="126"/>
        <v>0</v>
      </c>
      <c r="M616" s="88">
        <f t="shared" si="126"/>
        <v>0</v>
      </c>
      <c r="N616" s="89">
        <f t="shared" si="126"/>
        <v>0</v>
      </c>
    </row>
    <row r="617" spans="1:14" s="15" customFormat="1" ht="24" customHeight="1">
      <c r="A617" s="46" t="s">
        <v>254</v>
      </c>
      <c r="B617" s="70"/>
      <c r="C617" s="34" t="s">
        <v>255</v>
      </c>
      <c r="D617" s="84">
        <f>SUM(D618:D634)</f>
        <v>1149772</v>
      </c>
      <c r="E617" s="84">
        <f>SUM(E618:E634)</f>
        <v>0</v>
      </c>
      <c r="F617" s="84">
        <f>SUM(F618:F634)</f>
        <v>0</v>
      </c>
      <c r="G617" s="84">
        <f>SUM(G618:G634)</f>
        <v>1149772</v>
      </c>
      <c r="H617" s="84">
        <f aca="true" t="shared" si="127" ref="H617:N617">SUM(H618:H634)</f>
        <v>1149772</v>
      </c>
      <c r="I617" s="84">
        <f t="shared" si="127"/>
        <v>780697</v>
      </c>
      <c r="J617" s="84">
        <f t="shared" si="127"/>
        <v>137338</v>
      </c>
      <c r="K617" s="84">
        <f t="shared" si="127"/>
        <v>0</v>
      </c>
      <c r="L617" s="84">
        <f t="shared" si="127"/>
        <v>0</v>
      </c>
      <c r="M617" s="84">
        <f t="shared" si="127"/>
        <v>0</v>
      </c>
      <c r="N617" s="85">
        <f t="shared" si="127"/>
        <v>0</v>
      </c>
    </row>
    <row r="618" spans="1:14" s="15" customFormat="1" ht="15.75" customHeight="1">
      <c r="A618" s="48"/>
      <c r="B618" s="66" t="s">
        <v>45</v>
      </c>
      <c r="C618" s="5" t="s">
        <v>289</v>
      </c>
      <c r="D618" s="40">
        <v>727624</v>
      </c>
      <c r="E618" s="40"/>
      <c r="F618" s="40"/>
      <c r="G618" s="40">
        <f>D618+E618-F618</f>
        <v>727624</v>
      </c>
      <c r="H618" s="40">
        <f>G618</f>
        <v>727624</v>
      </c>
      <c r="I618" s="40">
        <f>H618</f>
        <v>727624</v>
      </c>
      <c r="J618" s="86"/>
      <c r="K618" s="87"/>
      <c r="L618" s="90"/>
      <c r="M618" s="90"/>
      <c r="N618" s="140"/>
    </row>
    <row r="619" spans="1:14" s="15" customFormat="1" ht="15.75" customHeight="1">
      <c r="A619" s="48"/>
      <c r="B619" s="66" t="s">
        <v>49</v>
      </c>
      <c r="C619" s="5" t="s">
        <v>50</v>
      </c>
      <c r="D619" s="40">
        <v>53073</v>
      </c>
      <c r="E619" s="40"/>
      <c r="F619" s="40"/>
      <c r="G619" s="40">
        <f aca="true" t="shared" si="128" ref="G619:G634">D619+E619-F619</f>
        <v>53073</v>
      </c>
      <c r="H619" s="40">
        <f aca="true" t="shared" si="129" ref="H619:H634">G619</f>
        <v>53073</v>
      </c>
      <c r="I619" s="40">
        <f>H619</f>
        <v>53073</v>
      </c>
      <c r="J619" s="86"/>
      <c r="K619" s="87"/>
      <c r="L619" s="90"/>
      <c r="M619" s="90"/>
      <c r="N619" s="140"/>
    </row>
    <row r="620" spans="1:14" s="15" customFormat="1" ht="15" customHeight="1">
      <c r="A620" s="48"/>
      <c r="B620" s="68" t="s">
        <v>75</v>
      </c>
      <c r="C620" s="5" t="s">
        <v>108</v>
      </c>
      <c r="D620" s="40">
        <v>118870</v>
      </c>
      <c r="E620" s="40"/>
      <c r="F620" s="40"/>
      <c r="G620" s="40">
        <f t="shared" si="128"/>
        <v>118870</v>
      </c>
      <c r="H620" s="40">
        <f t="shared" si="129"/>
        <v>118870</v>
      </c>
      <c r="I620" s="40"/>
      <c r="J620" s="86">
        <f>H620</f>
        <v>118870</v>
      </c>
      <c r="K620" s="87"/>
      <c r="L620" s="90"/>
      <c r="M620" s="90"/>
      <c r="N620" s="140"/>
    </row>
    <row r="621" spans="1:14" s="15" customFormat="1" ht="16.5" customHeight="1">
      <c r="A621" s="48"/>
      <c r="B621" s="68" t="s">
        <v>51</v>
      </c>
      <c r="C621" s="5" t="s">
        <v>52</v>
      </c>
      <c r="D621" s="40">
        <v>18468</v>
      </c>
      <c r="E621" s="40"/>
      <c r="F621" s="40"/>
      <c r="G621" s="40">
        <f t="shared" si="128"/>
        <v>18468</v>
      </c>
      <c r="H621" s="40">
        <f t="shared" si="129"/>
        <v>18468</v>
      </c>
      <c r="I621" s="40"/>
      <c r="J621" s="86">
        <f>H621</f>
        <v>18468</v>
      </c>
      <c r="K621" s="87"/>
      <c r="L621" s="90"/>
      <c r="M621" s="90"/>
      <c r="N621" s="140"/>
    </row>
    <row r="622" spans="1:14" s="15" customFormat="1" ht="16.5" customHeight="1">
      <c r="A622" s="48"/>
      <c r="B622" s="68" t="s">
        <v>53</v>
      </c>
      <c r="C622" s="5" t="s">
        <v>163</v>
      </c>
      <c r="D622" s="40">
        <v>106865</v>
      </c>
      <c r="E622" s="40"/>
      <c r="F622" s="40"/>
      <c r="G622" s="40">
        <f t="shared" si="128"/>
        <v>106865</v>
      </c>
      <c r="H622" s="40">
        <f t="shared" si="129"/>
        <v>106865</v>
      </c>
      <c r="I622" s="40"/>
      <c r="J622" s="86"/>
      <c r="K622" s="87"/>
      <c r="L622" s="90"/>
      <c r="M622" s="90"/>
      <c r="N622" s="140"/>
    </row>
    <row r="623" spans="1:14" s="15" customFormat="1" ht="14.25" customHeight="1">
      <c r="A623" s="48"/>
      <c r="B623" s="68" t="s">
        <v>55</v>
      </c>
      <c r="C623" s="5" t="s">
        <v>127</v>
      </c>
      <c r="D623" s="40">
        <v>7371</v>
      </c>
      <c r="E623" s="40"/>
      <c r="F623" s="40"/>
      <c r="G623" s="40">
        <f t="shared" si="128"/>
        <v>7371</v>
      </c>
      <c r="H623" s="40">
        <f t="shared" si="129"/>
        <v>7371</v>
      </c>
      <c r="I623" s="40"/>
      <c r="J623" s="86"/>
      <c r="K623" s="87"/>
      <c r="L623" s="90"/>
      <c r="M623" s="90"/>
      <c r="N623" s="140"/>
    </row>
    <row r="624" spans="1:14" s="15" customFormat="1" ht="14.25" customHeight="1">
      <c r="A624" s="48"/>
      <c r="B624" s="68" t="s">
        <v>57</v>
      </c>
      <c r="C624" s="5" t="s">
        <v>128</v>
      </c>
      <c r="D624" s="40">
        <v>52600</v>
      </c>
      <c r="E624" s="40"/>
      <c r="F624" s="40"/>
      <c r="G624" s="40">
        <f t="shared" si="128"/>
        <v>52600</v>
      </c>
      <c r="H624" s="40">
        <f t="shared" si="129"/>
        <v>52600</v>
      </c>
      <c r="I624" s="40"/>
      <c r="J624" s="86"/>
      <c r="K624" s="87"/>
      <c r="L624" s="90"/>
      <c r="M624" s="90"/>
      <c r="N624" s="140"/>
    </row>
    <row r="625" spans="1:14" s="15" customFormat="1" ht="15.75" customHeight="1">
      <c r="A625" s="48"/>
      <c r="B625" s="68" t="s">
        <v>114</v>
      </c>
      <c r="C625" s="5" t="s">
        <v>115</v>
      </c>
      <c r="D625" s="40">
        <v>549</v>
      </c>
      <c r="E625" s="40"/>
      <c r="F625" s="40"/>
      <c r="G625" s="40">
        <f t="shared" si="128"/>
        <v>549</v>
      </c>
      <c r="H625" s="40">
        <f t="shared" si="129"/>
        <v>549</v>
      </c>
      <c r="I625" s="40"/>
      <c r="J625" s="86"/>
      <c r="K625" s="87"/>
      <c r="L625" s="90"/>
      <c r="M625" s="90"/>
      <c r="N625" s="140"/>
    </row>
    <row r="626" spans="1:14" s="15" customFormat="1" ht="15" customHeight="1">
      <c r="A626" s="48"/>
      <c r="B626" s="68" t="s">
        <v>58</v>
      </c>
      <c r="C626" s="5" t="s">
        <v>129</v>
      </c>
      <c r="D626" s="40">
        <v>11536</v>
      </c>
      <c r="E626" s="40"/>
      <c r="F626" s="40"/>
      <c r="G626" s="40">
        <f t="shared" si="128"/>
        <v>11536</v>
      </c>
      <c r="H626" s="40">
        <f t="shared" si="129"/>
        <v>11536</v>
      </c>
      <c r="I626" s="40"/>
      <c r="J626" s="86"/>
      <c r="K626" s="87"/>
      <c r="L626" s="90"/>
      <c r="M626" s="90"/>
      <c r="N626" s="140"/>
    </row>
    <row r="627" spans="1:14" s="15" customFormat="1" ht="15" customHeight="1">
      <c r="A627" s="48"/>
      <c r="B627" s="68" t="s">
        <v>428</v>
      </c>
      <c r="C627" s="6" t="s">
        <v>429</v>
      </c>
      <c r="D627" s="40">
        <v>275</v>
      </c>
      <c r="E627" s="40"/>
      <c r="F627" s="40"/>
      <c r="G627" s="40">
        <f t="shared" si="128"/>
        <v>275</v>
      </c>
      <c r="H627" s="40">
        <f t="shared" si="129"/>
        <v>275</v>
      </c>
      <c r="I627" s="40"/>
      <c r="J627" s="86"/>
      <c r="K627" s="87"/>
      <c r="L627" s="90"/>
      <c r="M627" s="90"/>
      <c r="N627" s="140"/>
    </row>
    <row r="628" spans="1:14" s="15" customFormat="1" ht="15" customHeight="1">
      <c r="A628" s="48"/>
      <c r="B628" s="68" t="s">
        <v>230</v>
      </c>
      <c r="C628" s="5" t="s">
        <v>234</v>
      </c>
      <c r="D628" s="40">
        <v>1029</v>
      </c>
      <c r="E628" s="40"/>
      <c r="F628" s="40"/>
      <c r="G628" s="40">
        <f t="shared" si="128"/>
        <v>1029</v>
      </c>
      <c r="H628" s="40">
        <f t="shared" si="129"/>
        <v>1029</v>
      </c>
      <c r="I628" s="40"/>
      <c r="J628" s="86"/>
      <c r="K628" s="87"/>
      <c r="L628" s="90"/>
      <c r="M628" s="90"/>
      <c r="N628" s="140"/>
    </row>
    <row r="629" spans="1:14" s="15" customFormat="1" ht="14.25" customHeight="1">
      <c r="A629" s="48"/>
      <c r="B629" s="68" t="s">
        <v>60</v>
      </c>
      <c r="C629" s="5" t="s">
        <v>61</v>
      </c>
      <c r="D629" s="40">
        <v>354</v>
      </c>
      <c r="E629" s="40"/>
      <c r="F629" s="40"/>
      <c r="G629" s="40">
        <f t="shared" si="128"/>
        <v>354</v>
      </c>
      <c r="H629" s="40">
        <f t="shared" si="129"/>
        <v>354</v>
      </c>
      <c r="I629" s="40"/>
      <c r="J629" s="86"/>
      <c r="K629" s="87"/>
      <c r="L629" s="90"/>
      <c r="M629" s="90"/>
      <c r="N629" s="140"/>
    </row>
    <row r="630" spans="1:14" s="15" customFormat="1" ht="13.5" customHeight="1">
      <c r="A630" s="48"/>
      <c r="B630" s="68" t="s">
        <v>64</v>
      </c>
      <c r="C630" s="5" t="s">
        <v>65</v>
      </c>
      <c r="D630" s="40">
        <v>40918</v>
      </c>
      <c r="E630" s="40"/>
      <c r="F630" s="40"/>
      <c r="G630" s="40">
        <f t="shared" si="128"/>
        <v>40918</v>
      </c>
      <c r="H630" s="40">
        <f t="shared" si="129"/>
        <v>40918</v>
      </c>
      <c r="I630" s="40"/>
      <c r="J630" s="86"/>
      <c r="K630" s="87"/>
      <c r="L630" s="90"/>
      <c r="M630" s="90"/>
      <c r="N630" s="140"/>
    </row>
    <row r="631" spans="1:14" s="15" customFormat="1" ht="13.5" customHeight="1">
      <c r="A631" s="48"/>
      <c r="B631" s="68" t="s">
        <v>79</v>
      </c>
      <c r="C631" s="5" t="s">
        <v>80</v>
      </c>
      <c r="D631" s="40">
        <v>430</v>
      </c>
      <c r="E631" s="40"/>
      <c r="F631" s="40"/>
      <c r="G631" s="40">
        <f t="shared" si="128"/>
        <v>430</v>
      </c>
      <c r="H631" s="40">
        <f t="shared" si="129"/>
        <v>430</v>
      </c>
      <c r="I631" s="40"/>
      <c r="J631" s="86"/>
      <c r="K631" s="87"/>
      <c r="L631" s="90"/>
      <c r="M631" s="90"/>
      <c r="N631" s="140"/>
    </row>
    <row r="632" spans="1:14" s="15" customFormat="1" ht="13.5" customHeight="1">
      <c r="A632" s="48"/>
      <c r="B632" s="68" t="s">
        <v>132</v>
      </c>
      <c r="C632" s="5" t="s">
        <v>354</v>
      </c>
      <c r="D632" s="40">
        <v>7812</v>
      </c>
      <c r="E632" s="40"/>
      <c r="F632" s="40"/>
      <c r="G632" s="40">
        <f t="shared" si="128"/>
        <v>7812</v>
      </c>
      <c r="H632" s="40">
        <f t="shared" si="129"/>
        <v>7812</v>
      </c>
      <c r="I632" s="40"/>
      <c r="J632" s="86"/>
      <c r="K632" s="87"/>
      <c r="L632" s="90"/>
      <c r="M632" s="90"/>
      <c r="N632" s="140"/>
    </row>
    <row r="633" spans="1:14" s="15" customFormat="1" ht="16.5" customHeight="1">
      <c r="A633" s="48"/>
      <c r="B633" s="68" t="s">
        <v>231</v>
      </c>
      <c r="C633" s="5" t="s">
        <v>499</v>
      </c>
      <c r="D633" s="40">
        <v>198</v>
      </c>
      <c r="E633" s="40"/>
      <c r="F633" s="40"/>
      <c r="G633" s="40">
        <f t="shared" si="128"/>
        <v>198</v>
      </c>
      <c r="H633" s="40">
        <f t="shared" si="129"/>
        <v>198</v>
      </c>
      <c r="I633" s="40"/>
      <c r="J633" s="86"/>
      <c r="K633" s="87"/>
      <c r="L633" s="90"/>
      <c r="M633" s="90"/>
      <c r="N633" s="140"/>
    </row>
    <row r="634" spans="1:14" s="15" customFormat="1" ht="15.75" customHeight="1">
      <c r="A634" s="48"/>
      <c r="B634" s="68" t="s">
        <v>232</v>
      </c>
      <c r="C634" s="5" t="s">
        <v>236</v>
      </c>
      <c r="D634" s="40">
        <v>1800</v>
      </c>
      <c r="E634" s="40"/>
      <c r="F634" s="40"/>
      <c r="G634" s="40">
        <f t="shared" si="128"/>
        <v>1800</v>
      </c>
      <c r="H634" s="40">
        <f t="shared" si="129"/>
        <v>1800</v>
      </c>
      <c r="I634" s="40"/>
      <c r="J634" s="86"/>
      <c r="K634" s="87"/>
      <c r="L634" s="90"/>
      <c r="M634" s="90"/>
      <c r="N634" s="140"/>
    </row>
    <row r="635" spans="1:14" s="15" customFormat="1" ht="18.75" customHeight="1">
      <c r="A635" s="46" t="s">
        <v>257</v>
      </c>
      <c r="B635" s="70"/>
      <c r="C635" s="34" t="s">
        <v>258</v>
      </c>
      <c r="D635" s="84">
        <f>SUM(D636:D654)</f>
        <v>620532</v>
      </c>
      <c r="E635" s="84">
        <f>SUM(E636:E654)</f>
        <v>0</v>
      </c>
      <c r="F635" s="84">
        <f>SUM(F636:F654)</f>
        <v>0</v>
      </c>
      <c r="G635" s="84">
        <f>SUM(G636:G654)</f>
        <v>620532</v>
      </c>
      <c r="H635" s="84">
        <f>SUM(H636:H654)</f>
        <v>620532</v>
      </c>
      <c r="I635" s="84">
        <f aca="true" t="shared" si="130" ref="I635:N635">SUM(I636:I654)</f>
        <v>375608</v>
      </c>
      <c r="J635" s="84">
        <f t="shared" si="130"/>
        <v>63906</v>
      </c>
      <c r="K635" s="84">
        <f t="shared" si="130"/>
        <v>113169</v>
      </c>
      <c r="L635" s="84">
        <f t="shared" si="130"/>
        <v>0</v>
      </c>
      <c r="M635" s="84">
        <f t="shared" si="130"/>
        <v>0</v>
      </c>
      <c r="N635" s="85">
        <f t="shared" si="130"/>
        <v>0</v>
      </c>
    </row>
    <row r="636" spans="1:14" s="15" customFormat="1" ht="17.25" customHeight="1">
      <c r="A636" s="147"/>
      <c r="B636" s="148" t="s">
        <v>160</v>
      </c>
      <c r="C636" s="5" t="s">
        <v>19</v>
      </c>
      <c r="D636" s="97">
        <v>113169</v>
      </c>
      <c r="E636" s="97"/>
      <c r="F636" s="97"/>
      <c r="G636" s="97">
        <f>D636+E636-F636</f>
        <v>113169</v>
      </c>
      <c r="H636" s="97">
        <f>G636</f>
        <v>113169</v>
      </c>
      <c r="I636" s="97"/>
      <c r="J636" s="97"/>
      <c r="K636" s="97">
        <f>H636</f>
        <v>113169</v>
      </c>
      <c r="L636" s="97"/>
      <c r="M636" s="97"/>
      <c r="N636" s="108"/>
    </row>
    <row r="637" spans="1:14" s="15" customFormat="1" ht="14.25" customHeight="1">
      <c r="A637" s="48"/>
      <c r="B637" s="68" t="s">
        <v>486</v>
      </c>
      <c r="C637" s="5" t="s">
        <v>166</v>
      </c>
      <c r="D637" s="40">
        <v>440</v>
      </c>
      <c r="E637" s="40"/>
      <c r="F637" s="40"/>
      <c r="G637" s="97">
        <f aca="true" t="shared" si="131" ref="G637:G654">D637+E637-F637</f>
        <v>440</v>
      </c>
      <c r="H637" s="97">
        <f aca="true" t="shared" si="132" ref="H637:H654">G637</f>
        <v>440</v>
      </c>
      <c r="I637" s="40"/>
      <c r="J637" s="86"/>
      <c r="K637" s="87"/>
      <c r="L637" s="90"/>
      <c r="M637" s="90"/>
      <c r="N637" s="140"/>
    </row>
    <row r="638" spans="1:14" s="15" customFormat="1" ht="15" customHeight="1">
      <c r="A638" s="48"/>
      <c r="B638" s="66" t="s">
        <v>45</v>
      </c>
      <c r="C638" s="5" t="s">
        <v>465</v>
      </c>
      <c r="D638" s="40">
        <v>348123</v>
      </c>
      <c r="E638" s="40"/>
      <c r="F638" s="40"/>
      <c r="G638" s="97">
        <f t="shared" si="131"/>
        <v>348123</v>
      </c>
      <c r="H638" s="97">
        <f t="shared" si="132"/>
        <v>348123</v>
      </c>
      <c r="I638" s="40">
        <f>H638</f>
        <v>348123</v>
      </c>
      <c r="J638" s="86"/>
      <c r="K638" s="87"/>
      <c r="L638" s="90"/>
      <c r="M638" s="90"/>
      <c r="N638" s="140"/>
    </row>
    <row r="639" spans="1:14" s="15" customFormat="1" ht="16.5" customHeight="1">
      <c r="A639" s="48"/>
      <c r="B639" s="66" t="s">
        <v>49</v>
      </c>
      <c r="C639" s="5" t="s">
        <v>50</v>
      </c>
      <c r="D639" s="40">
        <v>26695</v>
      </c>
      <c r="E639" s="40"/>
      <c r="F639" s="40"/>
      <c r="G639" s="97">
        <f t="shared" si="131"/>
        <v>26695</v>
      </c>
      <c r="H639" s="97">
        <f t="shared" si="132"/>
        <v>26695</v>
      </c>
      <c r="I639" s="40">
        <f>H639</f>
        <v>26695</v>
      </c>
      <c r="J639" s="86"/>
      <c r="K639" s="87"/>
      <c r="L639" s="90"/>
      <c r="M639" s="90"/>
      <c r="N639" s="140"/>
    </row>
    <row r="640" spans="1:14" s="15" customFormat="1" ht="15" customHeight="1">
      <c r="A640" s="48"/>
      <c r="B640" s="68" t="s">
        <v>94</v>
      </c>
      <c r="C640" s="5" t="s">
        <v>108</v>
      </c>
      <c r="D640" s="40">
        <v>55917</v>
      </c>
      <c r="E640" s="40"/>
      <c r="F640" s="40"/>
      <c r="G640" s="97">
        <f t="shared" si="131"/>
        <v>55917</v>
      </c>
      <c r="H640" s="97">
        <f t="shared" si="132"/>
        <v>55917</v>
      </c>
      <c r="I640" s="40"/>
      <c r="J640" s="86">
        <f>H640</f>
        <v>55917</v>
      </c>
      <c r="K640" s="87"/>
      <c r="L640" s="90"/>
      <c r="M640" s="90"/>
      <c r="N640" s="140"/>
    </row>
    <row r="641" spans="1:14" s="15" customFormat="1" ht="14.25" customHeight="1">
      <c r="A641" s="48"/>
      <c r="B641" s="68" t="s">
        <v>51</v>
      </c>
      <c r="C641" s="5" t="s">
        <v>52</v>
      </c>
      <c r="D641" s="40">
        <v>7989</v>
      </c>
      <c r="E641" s="40"/>
      <c r="F641" s="40"/>
      <c r="G641" s="97">
        <f t="shared" si="131"/>
        <v>7989</v>
      </c>
      <c r="H641" s="97">
        <f t="shared" si="132"/>
        <v>7989</v>
      </c>
      <c r="I641" s="40"/>
      <c r="J641" s="86">
        <f>H641</f>
        <v>7989</v>
      </c>
      <c r="K641" s="87"/>
      <c r="L641" s="90"/>
      <c r="M641" s="90"/>
      <c r="N641" s="140"/>
    </row>
    <row r="642" spans="1:14" s="15" customFormat="1" ht="14.25" customHeight="1">
      <c r="A642" s="48"/>
      <c r="B642" s="68" t="s">
        <v>426</v>
      </c>
      <c r="C642" s="5" t="s">
        <v>427</v>
      </c>
      <c r="D642" s="40">
        <v>790</v>
      </c>
      <c r="E642" s="40"/>
      <c r="F642" s="40"/>
      <c r="G642" s="97">
        <f t="shared" si="131"/>
        <v>790</v>
      </c>
      <c r="H642" s="97">
        <f t="shared" si="132"/>
        <v>790</v>
      </c>
      <c r="I642" s="40">
        <f>H642</f>
        <v>790</v>
      </c>
      <c r="J642" s="86"/>
      <c r="K642" s="87"/>
      <c r="L642" s="90"/>
      <c r="M642" s="90"/>
      <c r="N642" s="140"/>
    </row>
    <row r="643" spans="1:14" s="15" customFormat="1" ht="14.25" customHeight="1">
      <c r="A643" s="48"/>
      <c r="B643" s="68" t="s">
        <v>53</v>
      </c>
      <c r="C643" s="5" t="s">
        <v>163</v>
      </c>
      <c r="D643" s="40">
        <v>8641</v>
      </c>
      <c r="E643" s="40"/>
      <c r="F643" s="40"/>
      <c r="G643" s="97">
        <f t="shared" si="131"/>
        <v>8641</v>
      </c>
      <c r="H643" s="97">
        <f t="shared" si="132"/>
        <v>8641</v>
      </c>
      <c r="I643" s="40"/>
      <c r="J643" s="86"/>
      <c r="K643" s="87"/>
      <c r="L643" s="90"/>
      <c r="M643" s="90"/>
      <c r="N643" s="140"/>
    </row>
    <row r="644" spans="1:14" s="15" customFormat="1" ht="15" customHeight="1">
      <c r="A644" s="48"/>
      <c r="B644" s="68" t="s">
        <v>158</v>
      </c>
      <c r="C644" s="5" t="s">
        <v>210</v>
      </c>
      <c r="D644" s="40">
        <v>5487</v>
      </c>
      <c r="E644" s="40"/>
      <c r="F644" s="40"/>
      <c r="G644" s="97">
        <f t="shared" si="131"/>
        <v>5487</v>
      </c>
      <c r="H644" s="97">
        <f t="shared" si="132"/>
        <v>5487</v>
      </c>
      <c r="I644" s="40"/>
      <c r="J644" s="86"/>
      <c r="K644" s="87"/>
      <c r="L644" s="90"/>
      <c r="M644" s="90"/>
      <c r="N644" s="140"/>
    </row>
    <row r="645" spans="1:14" s="15" customFormat="1" ht="15.75" customHeight="1">
      <c r="A645" s="48"/>
      <c r="B645" s="68" t="s">
        <v>55</v>
      </c>
      <c r="C645" s="5" t="s">
        <v>127</v>
      </c>
      <c r="D645" s="40">
        <v>12664</v>
      </c>
      <c r="E645" s="40"/>
      <c r="F645" s="40"/>
      <c r="G645" s="97">
        <f t="shared" si="131"/>
        <v>12664</v>
      </c>
      <c r="H645" s="97">
        <f t="shared" si="132"/>
        <v>12664</v>
      </c>
      <c r="I645" s="40"/>
      <c r="J645" s="86"/>
      <c r="K645" s="87"/>
      <c r="L645" s="90"/>
      <c r="M645" s="90"/>
      <c r="N645" s="140"/>
    </row>
    <row r="646" spans="1:14" s="15" customFormat="1" ht="15.75" customHeight="1">
      <c r="A646" s="48"/>
      <c r="B646" s="68" t="s">
        <v>114</v>
      </c>
      <c r="C646" s="5" t="s">
        <v>115</v>
      </c>
      <c r="D646" s="40">
        <v>640</v>
      </c>
      <c r="E646" s="40"/>
      <c r="F646" s="40"/>
      <c r="G646" s="97">
        <f t="shared" si="131"/>
        <v>640</v>
      </c>
      <c r="H646" s="97">
        <f t="shared" si="132"/>
        <v>640</v>
      </c>
      <c r="I646" s="40"/>
      <c r="J646" s="86"/>
      <c r="K646" s="87"/>
      <c r="L646" s="90"/>
      <c r="M646" s="90"/>
      <c r="N646" s="140"/>
    </row>
    <row r="647" spans="1:14" s="15" customFormat="1" ht="15" customHeight="1">
      <c r="A647" s="48"/>
      <c r="B647" s="68" t="s">
        <v>58</v>
      </c>
      <c r="C647" s="5" t="s">
        <v>129</v>
      </c>
      <c r="D647" s="40">
        <v>4989</v>
      </c>
      <c r="E647" s="40"/>
      <c r="F647" s="40"/>
      <c r="G647" s="97">
        <f t="shared" si="131"/>
        <v>4989</v>
      </c>
      <c r="H647" s="97">
        <f t="shared" si="132"/>
        <v>4989</v>
      </c>
      <c r="I647" s="40"/>
      <c r="J647" s="86"/>
      <c r="K647" s="87"/>
      <c r="L647" s="90"/>
      <c r="M647" s="90"/>
      <c r="N647" s="140"/>
    </row>
    <row r="648" spans="1:14" s="15" customFormat="1" ht="15" customHeight="1">
      <c r="A648" s="48"/>
      <c r="B648" s="68" t="s">
        <v>428</v>
      </c>
      <c r="C648" s="5" t="s">
        <v>345</v>
      </c>
      <c r="D648" s="40">
        <v>678</v>
      </c>
      <c r="E648" s="40"/>
      <c r="F648" s="40"/>
      <c r="G648" s="97">
        <f t="shared" si="131"/>
        <v>678</v>
      </c>
      <c r="H648" s="97">
        <f t="shared" si="132"/>
        <v>678</v>
      </c>
      <c r="I648" s="40"/>
      <c r="J648" s="86"/>
      <c r="K648" s="87"/>
      <c r="L648" s="90"/>
      <c r="M648" s="90"/>
      <c r="N648" s="140"/>
    </row>
    <row r="649" spans="1:14" s="15" customFormat="1" ht="15" customHeight="1">
      <c r="A649" s="48"/>
      <c r="B649" s="68" t="s">
        <v>230</v>
      </c>
      <c r="C649" s="5" t="s">
        <v>234</v>
      </c>
      <c r="D649" s="40">
        <v>1812</v>
      </c>
      <c r="E649" s="40"/>
      <c r="F649" s="40"/>
      <c r="G649" s="97">
        <f t="shared" si="131"/>
        <v>1812</v>
      </c>
      <c r="H649" s="97">
        <f t="shared" si="132"/>
        <v>1812</v>
      </c>
      <c r="I649" s="40"/>
      <c r="J649" s="86"/>
      <c r="K649" s="87"/>
      <c r="L649" s="90"/>
      <c r="M649" s="90"/>
      <c r="N649" s="140"/>
    </row>
    <row r="650" spans="1:14" s="15" customFormat="1" ht="14.25" customHeight="1">
      <c r="A650" s="48"/>
      <c r="B650" s="68" t="s">
        <v>60</v>
      </c>
      <c r="C650" s="5" t="s">
        <v>61</v>
      </c>
      <c r="D650" s="40">
        <v>2105</v>
      </c>
      <c r="E650" s="40"/>
      <c r="F650" s="40"/>
      <c r="G650" s="97">
        <f t="shared" si="131"/>
        <v>2105</v>
      </c>
      <c r="H650" s="97">
        <f t="shared" si="132"/>
        <v>2105</v>
      </c>
      <c r="I650" s="40"/>
      <c r="J650" s="86"/>
      <c r="K650" s="87"/>
      <c r="L650" s="90"/>
      <c r="M650" s="90"/>
      <c r="N650" s="140"/>
    </row>
    <row r="651" spans="1:14" s="15" customFormat="1" ht="13.5" customHeight="1">
      <c r="A651" s="48"/>
      <c r="B651" s="66" t="s">
        <v>64</v>
      </c>
      <c r="C651" s="5" t="s">
        <v>65</v>
      </c>
      <c r="D651" s="40">
        <v>20367</v>
      </c>
      <c r="E651" s="40"/>
      <c r="F651" s="40"/>
      <c r="G651" s="97">
        <f t="shared" si="131"/>
        <v>20367</v>
      </c>
      <c r="H651" s="97">
        <f t="shared" si="132"/>
        <v>20367</v>
      </c>
      <c r="I651" s="40"/>
      <c r="J651" s="86"/>
      <c r="K651" s="87"/>
      <c r="L651" s="90"/>
      <c r="M651" s="90"/>
      <c r="N651" s="140"/>
    </row>
    <row r="652" spans="1:14" s="15" customFormat="1" ht="14.25" customHeight="1">
      <c r="A652" s="48"/>
      <c r="B652" s="66" t="s">
        <v>231</v>
      </c>
      <c r="C652" s="5" t="s">
        <v>499</v>
      </c>
      <c r="D652" s="40">
        <v>1145</v>
      </c>
      <c r="E652" s="40"/>
      <c r="F652" s="40"/>
      <c r="G652" s="97">
        <f t="shared" si="131"/>
        <v>1145</v>
      </c>
      <c r="H652" s="97">
        <f t="shared" si="132"/>
        <v>1145</v>
      </c>
      <c r="I652" s="40"/>
      <c r="J652" s="86"/>
      <c r="K652" s="87"/>
      <c r="L652" s="90"/>
      <c r="M652" s="90"/>
      <c r="N652" s="140"/>
    </row>
    <row r="653" spans="1:14" s="15" customFormat="1" ht="15" customHeight="1">
      <c r="A653" s="48"/>
      <c r="B653" s="66" t="s">
        <v>232</v>
      </c>
      <c r="C653" s="5" t="s">
        <v>236</v>
      </c>
      <c r="D653" s="40">
        <v>800</v>
      </c>
      <c r="E653" s="40"/>
      <c r="F653" s="40"/>
      <c r="G653" s="97">
        <f t="shared" si="131"/>
        <v>800</v>
      </c>
      <c r="H653" s="97">
        <f t="shared" si="132"/>
        <v>800</v>
      </c>
      <c r="I653" s="40"/>
      <c r="J653" s="86"/>
      <c r="K653" s="87"/>
      <c r="L653" s="90"/>
      <c r="M653" s="90"/>
      <c r="N653" s="140"/>
    </row>
    <row r="654" spans="1:14" s="15" customFormat="1" ht="15" customHeight="1">
      <c r="A654" s="48"/>
      <c r="B654" s="66" t="s">
        <v>233</v>
      </c>
      <c r="C654" s="5" t="s">
        <v>237</v>
      </c>
      <c r="D654" s="40">
        <v>8081</v>
      </c>
      <c r="E654" s="40"/>
      <c r="F654" s="40"/>
      <c r="G654" s="97">
        <f t="shared" si="131"/>
        <v>8081</v>
      </c>
      <c r="H654" s="97">
        <f t="shared" si="132"/>
        <v>8081</v>
      </c>
      <c r="I654" s="40"/>
      <c r="J654" s="86"/>
      <c r="K654" s="87"/>
      <c r="L654" s="90"/>
      <c r="M654" s="90"/>
      <c r="N654" s="140"/>
    </row>
    <row r="655" spans="1:14" s="15" customFormat="1" ht="20.25" customHeight="1">
      <c r="A655" s="46" t="s">
        <v>259</v>
      </c>
      <c r="B655" s="69"/>
      <c r="C655" s="34" t="s">
        <v>260</v>
      </c>
      <c r="D655" s="84">
        <f>SUM(D656:D668)</f>
        <v>719405</v>
      </c>
      <c r="E655" s="84">
        <f>SUM(E656:E668)</f>
        <v>0</v>
      </c>
      <c r="F655" s="84">
        <f>SUM(F656:F668)</f>
        <v>0</v>
      </c>
      <c r="G655" s="84">
        <f>SUM(G656:G668)</f>
        <v>719405</v>
      </c>
      <c r="H655" s="84">
        <f aca="true" t="shared" si="133" ref="H655:N655">SUM(H656:H668)</f>
        <v>719405</v>
      </c>
      <c r="I655" s="84">
        <f t="shared" si="133"/>
        <v>400831</v>
      </c>
      <c r="J655" s="84">
        <f t="shared" si="133"/>
        <v>68454</v>
      </c>
      <c r="K655" s="84">
        <f t="shared" si="133"/>
        <v>0</v>
      </c>
      <c r="L655" s="84">
        <f t="shared" si="133"/>
        <v>0</v>
      </c>
      <c r="M655" s="84">
        <f t="shared" si="133"/>
        <v>0</v>
      </c>
      <c r="N655" s="85">
        <f t="shared" si="133"/>
        <v>0</v>
      </c>
    </row>
    <row r="656" spans="1:14" s="15" customFormat="1" ht="15.75" customHeight="1">
      <c r="A656" s="48"/>
      <c r="B656" s="66" t="s">
        <v>45</v>
      </c>
      <c r="C656" s="5" t="s">
        <v>289</v>
      </c>
      <c r="D656" s="40">
        <v>369293</v>
      </c>
      <c r="E656" s="40"/>
      <c r="F656" s="40"/>
      <c r="G656" s="40">
        <f>D656+E656-F656</f>
        <v>369293</v>
      </c>
      <c r="H656" s="40">
        <f>G656</f>
        <v>369293</v>
      </c>
      <c r="I656" s="40">
        <f>H656</f>
        <v>369293</v>
      </c>
      <c r="J656" s="86"/>
      <c r="K656" s="87"/>
      <c r="L656" s="90"/>
      <c r="M656" s="90"/>
      <c r="N656" s="140"/>
    </row>
    <row r="657" spans="1:14" s="15" customFormat="1" ht="15" customHeight="1">
      <c r="A657" s="48"/>
      <c r="B657" s="66" t="s">
        <v>49</v>
      </c>
      <c r="C657" s="5" t="s">
        <v>50</v>
      </c>
      <c r="D657" s="40">
        <v>30538</v>
      </c>
      <c r="E657" s="40"/>
      <c r="F657" s="40"/>
      <c r="G657" s="40">
        <f aca="true" t="shared" si="134" ref="G657:G668">D657+E657-F657</f>
        <v>30538</v>
      </c>
      <c r="H657" s="40">
        <f aca="true" t="shared" si="135" ref="H657:H668">G657</f>
        <v>30538</v>
      </c>
      <c r="I657" s="40">
        <f>H657</f>
        <v>30538</v>
      </c>
      <c r="J657" s="86"/>
      <c r="K657" s="87"/>
      <c r="L657" s="90"/>
      <c r="M657" s="90"/>
      <c r="N657" s="140"/>
    </row>
    <row r="658" spans="1:14" s="15" customFormat="1" ht="12.75" customHeight="1">
      <c r="A658" s="48"/>
      <c r="B658" s="68" t="s">
        <v>94</v>
      </c>
      <c r="C658" s="5" t="s">
        <v>76</v>
      </c>
      <c r="D658" s="40">
        <v>59027</v>
      </c>
      <c r="E658" s="40"/>
      <c r="F658" s="40"/>
      <c r="G658" s="40">
        <f t="shared" si="134"/>
        <v>59027</v>
      </c>
      <c r="H658" s="40">
        <f t="shared" si="135"/>
        <v>59027</v>
      </c>
      <c r="I658" s="40"/>
      <c r="J658" s="86">
        <f>H658</f>
        <v>59027</v>
      </c>
      <c r="K658" s="87"/>
      <c r="L658" s="90"/>
      <c r="M658" s="90"/>
      <c r="N658" s="140"/>
    </row>
    <row r="659" spans="1:14" s="15" customFormat="1" ht="13.5" customHeight="1">
      <c r="A659" s="48"/>
      <c r="B659" s="68" t="s">
        <v>51</v>
      </c>
      <c r="C659" s="5" t="s">
        <v>52</v>
      </c>
      <c r="D659" s="40">
        <v>9427</v>
      </c>
      <c r="E659" s="40"/>
      <c r="F659" s="40"/>
      <c r="G659" s="40">
        <f t="shared" si="134"/>
        <v>9427</v>
      </c>
      <c r="H659" s="40">
        <f t="shared" si="135"/>
        <v>9427</v>
      </c>
      <c r="I659" s="40"/>
      <c r="J659" s="86">
        <f>H659</f>
        <v>9427</v>
      </c>
      <c r="K659" s="87"/>
      <c r="L659" s="90"/>
      <c r="M659" s="90"/>
      <c r="N659" s="140"/>
    </row>
    <row r="660" spans="1:14" s="15" customFormat="1" ht="14.25" customHeight="1">
      <c r="A660" s="48"/>
      <c r="B660" s="68" t="s">
        <v>426</v>
      </c>
      <c r="C660" s="5" t="s">
        <v>427</v>
      </c>
      <c r="D660" s="40">
        <v>1000</v>
      </c>
      <c r="E660" s="40"/>
      <c r="F660" s="40"/>
      <c r="G660" s="40">
        <f t="shared" si="134"/>
        <v>1000</v>
      </c>
      <c r="H660" s="40">
        <f t="shared" si="135"/>
        <v>1000</v>
      </c>
      <c r="I660" s="40">
        <f>H660</f>
        <v>1000</v>
      </c>
      <c r="J660" s="86"/>
      <c r="K660" s="87"/>
      <c r="L660" s="90"/>
      <c r="M660" s="90"/>
      <c r="N660" s="140"/>
    </row>
    <row r="661" spans="1:14" s="15" customFormat="1" ht="13.5" customHeight="1">
      <c r="A661" s="48"/>
      <c r="B661" s="68" t="s">
        <v>53</v>
      </c>
      <c r="C661" s="5" t="s">
        <v>78</v>
      </c>
      <c r="D661" s="40">
        <v>47736</v>
      </c>
      <c r="E661" s="40"/>
      <c r="F661" s="40"/>
      <c r="G661" s="40">
        <f t="shared" si="134"/>
        <v>47736</v>
      </c>
      <c r="H661" s="40">
        <f t="shared" si="135"/>
        <v>47736</v>
      </c>
      <c r="I661" s="40"/>
      <c r="J661" s="86"/>
      <c r="K661" s="87"/>
      <c r="L661" s="90"/>
      <c r="M661" s="90"/>
      <c r="N661" s="140"/>
    </row>
    <row r="662" spans="1:14" s="15" customFormat="1" ht="13.5" customHeight="1">
      <c r="A662" s="48"/>
      <c r="B662" s="68" t="s">
        <v>55</v>
      </c>
      <c r="C662" s="5" t="s">
        <v>127</v>
      </c>
      <c r="D662" s="40">
        <v>62580</v>
      </c>
      <c r="E662" s="40"/>
      <c r="F662" s="40"/>
      <c r="G662" s="40">
        <f t="shared" si="134"/>
        <v>62580</v>
      </c>
      <c r="H662" s="40">
        <f t="shared" si="135"/>
        <v>62580</v>
      </c>
      <c r="I662" s="40"/>
      <c r="J662" s="86"/>
      <c r="K662" s="87"/>
      <c r="L662" s="90"/>
      <c r="M662" s="90"/>
      <c r="N662" s="140"/>
    </row>
    <row r="663" spans="1:14" s="15" customFormat="1" ht="13.5" customHeight="1">
      <c r="A663" s="48"/>
      <c r="B663" s="68" t="s">
        <v>57</v>
      </c>
      <c r="C663" s="5" t="s">
        <v>128</v>
      </c>
      <c r="D663" s="40">
        <v>66000</v>
      </c>
      <c r="E663" s="40"/>
      <c r="F663" s="40"/>
      <c r="G663" s="40">
        <f t="shared" si="134"/>
        <v>66000</v>
      </c>
      <c r="H663" s="40">
        <f t="shared" si="135"/>
        <v>66000</v>
      </c>
      <c r="I663" s="40"/>
      <c r="J663" s="86"/>
      <c r="K663" s="87"/>
      <c r="L663" s="90"/>
      <c r="M663" s="90"/>
      <c r="N663" s="140"/>
    </row>
    <row r="664" spans="1:14" s="15" customFormat="1" ht="13.5" customHeight="1">
      <c r="A664" s="48"/>
      <c r="B664" s="68" t="s">
        <v>58</v>
      </c>
      <c r="C664" s="5" t="s">
        <v>129</v>
      </c>
      <c r="D664" s="40">
        <v>33563</v>
      </c>
      <c r="E664" s="40"/>
      <c r="F664" s="40"/>
      <c r="G664" s="40">
        <f t="shared" si="134"/>
        <v>33563</v>
      </c>
      <c r="H664" s="40">
        <f t="shared" si="135"/>
        <v>33563</v>
      </c>
      <c r="I664" s="40"/>
      <c r="J664" s="86"/>
      <c r="K664" s="87"/>
      <c r="L664" s="90"/>
      <c r="M664" s="90"/>
      <c r="N664" s="140"/>
    </row>
    <row r="665" spans="1:14" s="15" customFormat="1" ht="13.5" customHeight="1">
      <c r="A665" s="48"/>
      <c r="B665" s="68" t="s">
        <v>230</v>
      </c>
      <c r="C665" s="5" t="s">
        <v>234</v>
      </c>
      <c r="D665" s="40">
        <v>823</v>
      </c>
      <c r="E665" s="40"/>
      <c r="F665" s="40"/>
      <c r="G665" s="40">
        <f t="shared" si="134"/>
        <v>823</v>
      </c>
      <c r="H665" s="40">
        <f t="shared" si="135"/>
        <v>823</v>
      </c>
      <c r="I665" s="40"/>
      <c r="J665" s="86"/>
      <c r="K665" s="87"/>
      <c r="L665" s="90"/>
      <c r="M665" s="90"/>
      <c r="N665" s="140"/>
    </row>
    <row r="666" spans="1:14" s="15" customFormat="1" ht="13.5" customHeight="1">
      <c r="A666" s="48"/>
      <c r="B666" s="68" t="s">
        <v>64</v>
      </c>
      <c r="C666" s="5" t="s">
        <v>65</v>
      </c>
      <c r="D666" s="40">
        <v>30912</v>
      </c>
      <c r="E666" s="40"/>
      <c r="F666" s="40"/>
      <c r="G666" s="40">
        <f t="shared" si="134"/>
        <v>30912</v>
      </c>
      <c r="H666" s="40">
        <f t="shared" si="135"/>
        <v>30912</v>
      </c>
      <c r="I666" s="40"/>
      <c r="J666" s="86"/>
      <c r="K666" s="87"/>
      <c r="L666" s="90"/>
      <c r="M666" s="90"/>
      <c r="N666" s="140"/>
    </row>
    <row r="667" spans="1:14" s="15" customFormat="1" ht="12.75" customHeight="1">
      <c r="A667" s="48"/>
      <c r="B667" s="68" t="s">
        <v>79</v>
      </c>
      <c r="C667" s="5" t="s">
        <v>80</v>
      </c>
      <c r="D667" s="40">
        <v>8334</v>
      </c>
      <c r="E667" s="40"/>
      <c r="F667" s="40"/>
      <c r="G667" s="40">
        <f t="shared" si="134"/>
        <v>8334</v>
      </c>
      <c r="H667" s="40">
        <f t="shared" si="135"/>
        <v>8334</v>
      </c>
      <c r="I667" s="40"/>
      <c r="J667" s="86"/>
      <c r="K667" s="87"/>
      <c r="L667" s="90"/>
      <c r="M667" s="90"/>
      <c r="N667" s="140"/>
    </row>
    <row r="668" spans="1:14" s="15" customFormat="1" ht="12.75" customHeight="1">
      <c r="A668" s="48"/>
      <c r="B668" s="68" t="s">
        <v>232</v>
      </c>
      <c r="C668" s="5" t="s">
        <v>236</v>
      </c>
      <c r="D668" s="40">
        <v>172</v>
      </c>
      <c r="E668" s="40"/>
      <c r="F668" s="40"/>
      <c r="G668" s="40">
        <f t="shared" si="134"/>
        <v>172</v>
      </c>
      <c r="H668" s="40">
        <f t="shared" si="135"/>
        <v>172</v>
      </c>
      <c r="I668" s="40"/>
      <c r="J668" s="86"/>
      <c r="K668" s="87"/>
      <c r="L668" s="90"/>
      <c r="M668" s="90"/>
      <c r="N668" s="140"/>
    </row>
    <row r="669" spans="1:14" s="15" customFormat="1" ht="19.5" customHeight="1">
      <c r="A669" s="46" t="s">
        <v>261</v>
      </c>
      <c r="B669" s="71"/>
      <c r="C669" s="34" t="s">
        <v>262</v>
      </c>
      <c r="D669" s="84">
        <f>SUM(D670:D670)</f>
        <v>15000</v>
      </c>
      <c r="E669" s="84">
        <f>SUM(E670:E670)</f>
        <v>0</v>
      </c>
      <c r="F669" s="84">
        <f>SUM(F670:F670)</f>
        <v>0</v>
      </c>
      <c r="G669" s="84">
        <f>SUM(G670:G670)</f>
        <v>15000</v>
      </c>
      <c r="H669" s="84">
        <f aca="true" t="shared" si="136" ref="H669:N669">SUM(H670:H670)</f>
        <v>15000</v>
      </c>
      <c r="I669" s="84">
        <f t="shared" si="136"/>
        <v>0</v>
      </c>
      <c r="J669" s="84">
        <f t="shared" si="136"/>
        <v>0</v>
      </c>
      <c r="K669" s="84">
        <f t="shared" si="136"/>
        <v>0</v>
      </c>
      <c r="L669" s="84">
        <f t="shared" si="136"/>
        <v>0</v>
      </c>
      <c r="M669" s="84">
        <f t="shared" si="136"/>
        <v>0</v>
      </c>
      <c r="N669" s="85">
        <f t="shared" si="136"/>
        <v>0</v>
      </c>
    </row>
    <row r="670" spans="1:14" s="15" customFormat="1" ht="14.25" customHeight="1">
      <c r="A670" s="48"/>
      <c r="B670" s="68" t="s">
        <v>479</v>
      </c>
      <c r="C670" s="5" t="s">
        <v>292</v>
      </c>
      <c r="D670" s="40">
        <v>15000</v>
      </c>
      <c r="E670" s="40"/>
      <c r="F670" s="40"/>
      <c r="G670" s="40">
        <f>D670+E670-F670</f>
        <v>15000</v>
      </c>
      <c r="H670" s="40">
        <f>G670</f>
        <v>15000</v>
      </c>
      <c r="I670" s="40"/>
      <c r="J670" s="86"/>
      <c r="K670" s="86"/>
      <c r="L670" s="90"/>
      <c r="M670" s="90"/>
      <c r="N670" s="140"/>
    </row>
    <row r="671" spans="1:14" s="15" customFormat="1" ht="23.25" customHeight="1">
      <c r="A671" s="46" t="s">
        <v>263</v>
      </c>
      <c r="B671" s="69"/>
      <c r="C671" s="34" t="s">
        <v>264</v>
      </c>
      <c r="D671" s="84">
        <f>SUM(D672:D674)</f>
        <v>3000</v>
      </c>
      <c r="E671" s="84">
        <f>SUM(E672:E674)</f>
        <v>0</v>
      </c>
      <c r="F671" s="84">
        <f>SUM(F672:F674)</f>
        <v>0</v>
      </c>
      <c r="G671" s="84">
        <f>SUM(G672:G674)</f>
        <v>3000</v>
      </c>
      <c r="H671" s="84">
        <f aca="true" t="shared" si="137" ref="H671:N671">SUM(H672:H674)</f>
        <v>3000</v>
      </c>
      <c r="I671" s="84">
        <f t="shared" si="137"/>
        <v>2000</v>
      </c>
      <c r="J671" s="84">
        <f t="shared" si="137"/>
        <v>0</v>
      </c>
      <c r="K671" s="84">
        <f t="shared" si="137"/>
        <v>0</v>
      </c>
      <c r="L671" s="84">
        <f t="shared" si="137"/>
        <v>0</v>
      </c>
      <c r="M671" s="84">
        <f t="shared" si="137"/>
        <v>0</v>
      </c>
      <c r="N671" s="85">
        <f t="shared" si="137"/>
        <v>0</v>
      </c>
    </row>
    <row r="672" spans="1:14" s="15" customFormat="1" ht="13.5" customHeight="1">
      <c r="A672" s="48"/>
      <c r="B672" s="66" t="s">
        <v>426</v>
      </c>
      <c r="C672" s="5" t="s">
        <v>427</v>
      </c>
      <c r="D672" s="40">
        <v>2000</v>
      </c>
      <c r="E672" s="40"/>
      <c r="F672" s="40"/>
      <c r="G672" s="40">
        <f>D672+E672-F672</f>
        <v>2000</v>
      </c>
      <c r="H672" s="40">
        <f>G672</f>
        <v>2000</v>
      </c>
      <c r="I672" s="40">
        <f>H672</f>
        <v>2000</v>
      </c>
      <c r="J672" s="86"/>
      <c r="K672" s="87">
        <v>0</v>
      </c>
      <c r="L672" s="90"/>
      <c r="M672" s="90"/>
      <c r="N672" s="140"/>
    </row>
    <row r="673" spans="1:14" s="15" customFormat="1" ht="13.5" customHeight="1">
      <c r="A673" s="48"/>
      <c r="B673" s="66" t="s">
        <v>53</v>
      </c>
      <c r="C673" s="5" t="s">
        <v>78</v>
      </c>
      <c r="D673" s="40">
        <v>600</v>
      </c>
      <c r="E673" s="40"/>
      <c r="F673" s="40"/>
      <c r="G673" s="40">
        <f>D673+E673-F673</f>
        <v>600</v>
      </c>
      <c r="H673" s="40">
        <f>G673</f>
        <v>600</v>
      </c>
      <c r="I673" s="40">
        <v>0</v>
      </c>
      <c r="J673" s="86"/>
      <c r="K673" s="87">
        <v>0</v>
      </c>
      <c r="L673" s="90"/>
      <c r="M673" s="90"/>
      <c r="N673" s="140"/>
    </row>
    <row r="674" spans="1:14" s="15" customFormat="1" ht="15" customHeight="1">
      <c r="A674" s="48"/>
      <c r="B674" s="66" t="s">
        <v>58</v>
      </c>
      <c r="C674" s="5" t="s">
        <v>59</v>
      </c>
      <c r="D674" s="40">
        <v>400</v>
      </c>
      <c r="E674" s="40"/>
      <c r="F674" s="40"/>
      <c r="G674" s="40">
        <f>D674+E674-F674</f>
        <v>400</v>
      </c>
      <c r="H674" s="40">
        <f>G674</f>
        <v>400</v>
      </c>
      <c r="I674" s="40">
        <v>0</v>
      </c>
      <c r="J674" s="86"/>
      <c r="K674" s="87">
        <v>0</v>
      </c>
      <c r="L674" s="90"/>
      <c r="M674" s="90"/>
      <c r="N674" s="140"/>
    </row>
    <row r="675" spans="1:14" s="15" customFormat="1" ht="23.25" customHeight="1">
      <c r="A675" s="146" t="s">
        <v>28</v>
      </c>
      <c r="B675" s="149"/>
      <c r="C675" s="138" t="s">
        <v>312</v>
      </c>
      <c r="D675" s="139">
        <f>SUM(D676:D679)</f>
        <v>2430</v>
      </c>
      <c r="E675" s="139">
        <f aca="true" t="shared" si="138" ref="E675:N675">SUM(E676:E679)</f>
        <v>0</v>
      </c>
      <c r="F675" s="139">
        <f t="shared" si="138"/>
        <v>0</v>
      </c>
      <c r="G675" s="139">
        <f t="shared" si="138"/>
        <v>2430</v>
      </c>
      <c r="H675" s="139">
        <f t="shared" si="138"/>
        <v>2430</v>
      </c>
      <c r="I675" s="139">
        <f t="shared" si="138"/>
        <v>0</v>
      </c>
      <c r="J675" s="139">
        <f t="shared" si="138"/>
        <v>0</v>
      </c>
      <c r="K675" s="139">
        <f t="shared" si="138"/>
        <v>0</v>
      </c>
      <c r="L675" s="139">
        <f t="shared" si="138"/>
        <v>0</v>
      </c>
      <c r="M675" s="139">
        <f t="shared" si="138"/>
        <v>0</v>
      </c>
      <c r="N675" s="139">
        <f t="shared" si="138"/>
        <v>0</v>
      </c>
    </row>
    <row r="676" spans="1:14" s="15" customFormat="1" ht="18" customHeight="1">
      <c r="A676" s="147"/>
      <c r="B676" s="148" t="s">
        <v>486</v>
      </c>
      <c r="C676" s="5" t="s">
        <v>166</v>
      </c>
      <c r="D676" s="97">
        <v>400</v>
      </c>
      <c r="E676" s="97"/>
      <c r="F676" s="97"/>
      <c r="G676" s="40">
        <f>D676+E676-F676</f>
        <v>400</v>
      </c>
      <c r="H676" s="40">
        <f>G676</f>
        <v>400</v>
      </c>
      <c r="I676" s="97"/>
      <c r="J676" s="97"/>
      <c r="K676" s="97"/>
      <c r="L676" s="97"/>
      <c r="M676" s="97"/>
      <c r="N676" s="108"/>
    </row>
    <row r="677" spans="1:14" s="15" customFormat="1" ht="18" customHeight="1">
      <c r="A677" s="147"/>
      <c r="B677" s="148" t="s">
        <v>432</v>
      </c>
      <c r="C677" s="5" t="s">
        <v>366</v>
      </c>
      <c r="D677" s="97">
        <v>1000</v>
      </c>
      <c r="E677" s="97"/>
      <c r="F677" s="97"/>
      <c r="G677" s="40">
        <f>D677+E677-F677</f>
        <v>1000</v>
      </c>
      <c r="H677" s="40">
        <f>G677</f>
        <v>1000</v>
      </c>
      <c r="I677" s="97"/>
      <c r="J677" s="97"/>
      <c r="K677" s="97"/>
      <c r="L677" s="97"/>
      <c r="M677" s="97"/>
      <c r="N677" s="108"/>
    </row>
    <row r="678" spans="1:14" s="15" customFormat="1" ht="18" customHeight="1">
      <c r="A678" s="147"/>
      <c r="B678" s="68" t="s">
        <v>53</v>
      </c>
      <c r="C678" s="5" t="s">
        <v>78</v>
      </c>
      <c r="D678" s="97">
        <v>835</v>
      </c>
      <c r="E678" s="97"/>
      <c r="F678" s="97"/>
      <c r="G678" s="40">
        <f>D678+E678-F678</f>
        <v>835</v>
      </c>
      <c r="H678" s="40">
        <f>G678</f>
        <v>835</v>
      </c>
      <c r="I678" s="97"/>
      <c r="J678" s="97"/>
      <c r="K678" s="97"/>
      <c r="L678" s="97"/>
      <c r="M678" s="97"/>
      <c r="N678" s="108"/>
    </row>
    <row r="679" spans="1:14" s="15" customFormat="1" ht="15" customHeight="1">
      <c r="A679" s="48"/>
      <c r="B679" s="66" t="s">
        <v>231</v>
      </c>
      <c r="C679" s="5" t="s">
        <v>235</v>
      </c>
      <c r="D679" s="40">
        <v>195</v>
      </c>
      <c r="E679" s="40"/>
      <c r="F679" s="40"/>
      <c r="G679" s="40">
        <f>D679+E679-F679</f>
        <v>195</v>
      </c>
      <c r="H679" s="40">
        <f>G679</f>
        <v>195</v>
      </c>
      <c r="I679" s="40"/>
      <c r="J679" s="86"/>
      <c r="K679" s="87"/>
      <c r="L679" s="90"/>
      <c r="M679" s="90"/>
      <c r="N679" s="140"/>
    </row>
    <row r="680" spans="1:14" s="15" customFormat="1" ht="17.25" customHeight="1">
      <c r="A680" s="46" t="s">
        <v>265</v>
      </c>
      <c r="B680" s="69"/>
      <c r="C680" s="36" t="s">
        <v>110</v>
      </c>
      <c r="D680" s="84">
        <f>SUM(D681:D690)</f>
        <v>284002</v>
      </c>
      <c r="E680" s="84">
        <f aca="true" t="shared" si="139" ref="E680:N680">SUM(E681:E690)</f>
        <v>0</v>
      </c>
      <c r="F680" s="84">
        <f t="shared" si="139"/>
        <v>0</v>
      </c>
      <c r="G680" s="84">
        <f t="shared" si="139"/>
        <v>284002</v>
      </c>
      <c r="H680" s="84">
        <f t="shared" si="139"/>
        <v>284002</v>
      </c>
      <c r="I680" s="84">
        <f t="shared" si="139"/>
        <v>181446</v>
      </c>
      <c r="J680" s="84">
        <f t="shared" si="139"/>
        <v>33058</v>
      </c>
      <c r="K680" s="84">
        <f t="shared" si="139"/>
        <v>0</v>
      </c>
      <c r="L680" s="84">
        <f t="shared" si="139"/>
        <v>0</v>
      </c>
      <c r="M680" s="84">
        <f t="shared" si="139"/>
        <v>0</v>
      </c>
      <c r="N680" s="85">
        <f t="shared" si="139"/>
        <v>0</v>
      </c>
    </row>
    <row r="681" spans="1:14" s="15" customFormat="1" ht="17.25" customHeight="1">
      <c r="A681" s="147"/>
      <c r="B681" s="148" t="s">
        <v>45</v>
      </c>
      <c r="C681" s="101" t="s">
        <v>46</v>
      </c>
      <c r="D681" s="97">
        <v>170929</v>
      </c>
      <c r="E681" s="97"/>
      <c r="F681" s="97"/>
      <c r="G681" s="97">
        <f>D681+E681-F681</f>
        <v>170929</v>
      </c>
      <c r="H681" s="97">
        <f>G681</f>
        <v>170929</v>
      </c>
      <c r="I681" s="97">
        <f>H681</f>
        <v>170929</v>
      </c>
      <c r="J681" s="97"/>
      <c r="K681" s="97"/>
      <c r="L681" s="97"/>
      <c r="M681" s="97"/>
      <c r="N681" s="108"/>
    </row>
    <row r="682" spans="1:14" s="15" customFormat="1" ht="17.25" customHeight="1">
      <c r="A682" s="147"/>
      <c r="B682" s="148" t="s">
        <v>49</v>
      </c>
      <c r="C682" s="5" t="s">
        <v>50</v>
      </c>
      <c r="D682" s="97">
        <v>10517</v>
      </c>
      <c r="E682" s="97"/>
      <c r="F682" s="97"/>
      <c r="G682" s="97">
        <f aca="true" t="shared" si="140" ref="G682:G690">D682+E682-F682</f>
        <v>10517</v>
      </c>
      <c r="H682" s="97">
        <f aca="true" t="shared" si="141" ref="H682:H690">G682</f>
        <v>10517</v>
      </c>
      <c r="I682" s="97">
        <f>H682</f>
        <v>10517</v>
      </c>
      <c r="J682" s="97"/>
      <c r="K682" s="97"/>
      <c r="L682" s="97"/>
      <c r="M682" s="97"/>
      <c r="N682" s="108"/>
    </row>
    <row r="683" spans="1:14" s="15" customFormat="1" ht="17.25" customHeight="1">
      <c r="A683" s="147"/>
      <c r="B683" s="148" t="s">
        <v>75</v>
      </c>
      <c r="C683" s="5" t="s">
        <v>76</v>
      </c>
      <c r="D683" s="97">
        <v>28600</v>
      </c>
      <c r="E683" s="97"/>
      <c r="F683" s="97"/>
      <c r="G683" s="97">
        <f t="shared" si="140"/>
        <v>28600</v>
      </c>
      <c r="H683" s="97">
        <f t="shared" si="141"/>
        <v>28600</v>
      </c>
      <c r="I683" s="97"/>
      <c r="J683" s="97">
        <f>H683</f>
        <v>28600</v>
      </c>
      <c r="K683" s="97"/>
      <c r="L683" s="97"/>
      <c r="M683" s="97"/>
      <c r="N683" s="108"/>
    </row>
    <row r="684" spans="1:14" s="15" customFormat="1" ht="17.25" customHeight="1">
      <c r="A684" s="147"/>
      <c r="B684" s="148" t="s">
        <v>51</v>
      </c>
      <c r="C684" s="5" t="s">
        <v>52</v>
      </c>
      <c r="D684" s="97">
        <v>4458</v>
      </c>
      <c r="E684" s="97"/>
      <c r="F684" s="97"/>
      <c r="G684" s="97">
        <f t="shared" si="140"/>
        <v>4458</v>
      </c>
      <c r="H684" s="97">
        <f t="shared" si="141"/>
        <v>4458</v>
      </c>
      <c r="I684" s="97"/>
      <c r="J684" s="97">
        <f>H684</f>
        <v>4458</v>
      </c>
      <c r="K684" s="97"/>
      <c r="L684" s="97"/>
      <c r="M684" s="97"/>
      <c r="N684" s="108"/>
    </row>
    <row r="685" spans="1:14" s="15" customFormat="1" ht="17.25" customHeight="1">
      <c r="A685" s="147"/>
      <c r="B685" s="148" t="s">
        <v>53</v>
      </c>
      <c r="C685" s="5" t="s">
        <v>78</v>
      </c>
      <c r="D685" s="97">
        <v>1663</v>
      </c>
      <c r="E685" s="97"/>
      <c r="F685" s="97"/>
      <c r="G685" s="97">
        <f t="shared" si="140"/>
        <v>1663</v>
      </c>
      <c r="H685" s="97">
        <f t="shared" si="141"/>
        <v>1663</v>
      </c>
      <c r="I685" s="97"/>
      <c r="J685" s="97"/>
      <c r="K685" s="97"/>
      <c r="L685" s="97"/>
      <c r="M685" s="97"/>
      <c r="N685" s="108"/>
    </row>
    <row r="686" spans="1:14" s="15" customFormat="1" ht="17.25" customHeight="1">
      <c r="A686" s="147"/>
      <c r="B686" s="148" t="s">
        <v>29</v>
      </c>
      <c r="C686" s="5" t="s">
        <v>78</v>
      </c>
      <c r="D686" s="97">
        <v>3611</v>
      </c>
      <c r="E686" s="97"/>
      <c r="F686" s="97"/>
      <c r="G686" s="97">
        <f t="shared" si="140"/>
        <v>3611</v>
      </c>
      <c r="H686" s="97">
        <f t="shared" si="141"/>
        <v>3611</v>
      </c>
      <c r="I686" s="97"/>
      <c r="J686" s="97"/>
      <c r="K686" s="97"/>
      <c r="L686" s="97"/>
      <c r="M686" s="97"/>
      <c r="N686" s="108"/>
    </row>
    <row r="687" spans="1:14" s="15" customFormat="1" ht="17.25" customHeight="1">
      <c r="A687" s="147"/>
      <c r="B687" s="148" t="s">
        <v>30</v>
      </c>
      <c r="C687" s="5" t="s">
        <v>129</v>
      </c>
      <c r="D687" s="97">
        <v>9920</v>
      </c>
      <c r="E687" s="97"/>
      <c r="F687" s="97"/>
      <c r="G687" s="97">
        <f t="shared" si="140"/>
        <v>9920</v>
      </c>
      <c r="H687" s="97">
        <f t="shared" si="141"/>
        <v>9920</v>
      </c>
      <c r="I687" s="97"/>
      <c r="J687" s="97"/>
      <c r="K687" s="97"/>
      <c r="L687" s="97"/>
      <c r="M687" s="97"/>
      <c r="N687" s="108"/>
    </row>
    <row r="688" spans="1:14" s="15" customFormat="1" ht="18.75" customHeight="1">
      <c r="A688" s="48"/>
      <c r="B688" s="66" t="s">
        <v>64</v>
      </c>
      <c r="C688" s="5" t="s">
        <v>65</v>
      </c>
      <c r="D688" s="40">
        <v>51079</v>
      </c>
      <c r="E688" s="40"/>
      <c r="F688" s="40"/>
      <c r="G688" s="97">
        <f t="shared" si="140"/>
        <v>51079</v>
      </c>
      <c r="H688" s="97">
        <f t="shared" si="141"/>
        <v>51079</v>
      </c>
      <c r="I688" s="40">
        <v>0</v>
      </c>
      <c r="J688" s="86"/>
      <c r="K688" s="87">
        <v>0</v>
      </c>
      <c r="L688" s="90"/>
      <c r="M688" s="90"/>
      <c r="N688" s="140"/>
    </row>
    <row r="689" spans="1:14" s="15" customFormat="1" ht="18.75" customHeight="1">
      <c r="A689" s="48"/>
      <c r="B689" s="66" t="s">
        <v>537</v>
      </c>
      <c r="C689" s="5" t="s">
        <v>236</v>
      </c>
      <c r="D689" s="40">
        <v>150</v>
      </c>
      <c r="E689" s="40"/>
      <c r="F689" s="40"/>
      <c r="G689" s="97">
        <f t="shared" si="140"/>
        <v>150</v>
      </c>
      <c r="H689" s="97">
        <f t="shared" si="141"/>
        <v>150</v>
      </c>
      <c r="I689" s="40"/>
      <c r="J689" s="86"/>
      <c r="K689" s="87"/>
      <c r="L689" s="90"/>
      <c r="M689" s="90"/>
      <c r="N689" s="140"/>
    </row>
    <row r="690" spans="1:14" s="15" customFormat="1" ht="18.75" customHeight="1">
      <c r="A690" s="48"/>
      <c r="B690" s="66" t="s">
        <v>538</v>
      </c>
      <c r="C690" s="5" t="s">
        <v>237</v>
      </c>
      <c r="D690" s="40">
        <v>3075</v>
      </c>
      <c r="E690" s="40"/>
      <c r="F690" s="40"/>
      <c r="G690" s="97">
        <f t="shared" si="140"/>
        <v>3075</v>
      </c>
      <c r="H690" s="97">
        <f t="shared" si="141"/>
        <v>3075</v>
      </c>
      <c r="I690" s="40"/>
      <c r="J690" s="86"/>
      <c r="K690" s="87"/>
      <c r="L690" s="90"/>
      <c r="M690" s="90"/>
      <c r="N690" s="140"/>
    </row>
    <row r="691" spans="1:14" s="15" customFormat="1" ht="28.5" customHeight="1">
      <c r="A691" s="61" t="s">
        <v>266</v>
      </c>
      <c r="B691" s="67"/>
      <c r="C691" s="19" t="s">
        <v>549</v>
      </c>
      <c r="D691" s="88">
        <f aca="true" t="shared" si="142" ref="D691:N691">D692+D694</f>
        <v>40100</v>
      </c>
      <c r="E691" s="88">
        <f t="shared" si="142"/>
        <v>0</v>
      </c>
      <c r="F691" s="88">
        <f t="shared" si="142"/>
        <v>0</v>
      </c>
      <c r="G691" s="88">
        <f t="shared" si="142"/>
        <v>40100</v>
      </c>
      <c r="H691" s="88">
        <f t="shared" si="142"/>
        <v>40100</v>
      </c>
      <c r="I691" s="88">
        <f t="shared" si="142"/>
        <v>0</v>
      </c>
      <c r="J691" s="88">
        <f t="shared" si="142"/>
        <v>0</v>
      </c>
      <c r="K691" s="88">
        <f t="shared" si="142"/>
        <v>33000</v>
      </c>
      <c r="L691" s="88">
        <f t="shared" si="142"/>
        <v>0</v>
      </c>
      <c r="M691" s="88">
        <f t="shared" si="142"/>
        <v>0</v>
      </c>
      <c r="N691" s="89">
        <f t="shared" si="142"/>
        <v>0</v>
      </c>
    </row>
    <row r="692" spans="1:14" s="15" customFormat="1" ht="15" customHeight="1">
      <c r="A692" s="46" t="s">
        <v>267</v>
      </c>
      <c r="B692" s="69"/>
      <c r="C692" s="34" t="s">
        <v>268</v>
      </c>
      <c r="D692" s="84">
        <f aca="true" t="shared" si="143" ref="D692:N692">D693</f>
        <v>33000</v>
      </c>
      <c r="E692" s="84">
        <f t="shared" si="143"/>
        <v>0</v>
      </c>
      <c r="F692" s="84">
        <f t="shared" si="143"/>
        <v>0</v>
      </c>
      <c r="G692" s="84">
        <f t="shared" si="143"/>
        <v>33000</v>
      </c>
      <c r="H692" s="84">
        <f t="shared" si="143"/>
        <v>33000</v>
      </c>
      <c r="I692" s="84">
        <f t="shared" si="143"/>
        <v>0</v>
      </c>
      <c r="J692" s="84">
        <f t="shared" si="143"/>
        <v>0</v>
      </c>
      <c r="K692" s="84">
        <f t="shared" si="143"/>
        <v>33000</v>
      </c>
      <c r="L692" s="84">
        <f t="shared" si="143"/>
        <v>0</v>
      </c>
      <c r="M692" s="84">
        <f t="shared" si="143"/>
        <v>0</v>
      </c>
      <c r="N692" s="85">
        <f t="shared" si="143"/>
        <v>0</v>
      </c>
    </row>
    <row r="693" spans="1:14" s="15" customFormat="1" ht="22.5" customHeight="1">
      <c r="A693" s="48"/>
      <c r="B693" s="66" t="s">
        <v>100</v>
      </c>
      <c r="C693" s="5" t="s">
        <v>269</v>
      </c>
      <c r="D693" s="40">
        <v>33000</v>
      </c>
      <c r="E693" s="40"/>
      <c r="F693" s="40"/>
      <c r="G693" s="40">
        <f>D693+E693-F693</f>
        <v>33000</v>
      </c>
      <c r="H693" s="40">
        <f>G693</f>
        <v>33000</v>
      </c>
      <c r="I693" s="40">
        <v>0</v>
      </c>
      <c r="J693" s="86">
        <v>0</v>
      </c>
      <c r="K693" s="86">
        <f>H693</f>
        <v>33000</v>
      </c>
      <c r="L693" s="90"/>
      <c r="M693" s="90"/>
      <c r="N693" s="140"/>
    </row>
    <row r="694" spans="1:14" s="15" customFormat="1" ht="15" customHeight="1">
      <c r="A694" s="46" t="s">
        <v>270</v>
      </c>
      <c r="B694" s="70"/>
      <c r="C694" s="34" t="s">
        <v>110</v>
      </c>
      <c r="D694" s="84">
        <f>SUM(D695:D696)</f>
        <v>7100</v>
      </c>
      <c r="E694" s="84">
        <f>SUM(E695:E696)</f>
        <v>0</v>
      </c>
      <c r="F694" s="84">
        <f>SUM(F695:F696)</f>
        <v>0</v>
      </c>
      <c r="G694" s="84">
        <f>SUM(G695:G696)</f>
        <v>7100</v>
      </c>
      <c r="H694" s="84">
        <f aca="true" t="shared" si="144" ref="H694:N694">SUM(H695:H696)</f>
        <v>7100</v>
      </c>
      <c r="I694" s="84">
        <f t="shared" si="144"/>
        <v>0</v>
      </c>
      <c r="J694" s="84">
        <f t="shared" si="144"/>
        <v>0</v>
      </c>
      <c r="K694" s="84">
        <f t="shared" si="144"/>
        <v>0</v>
      </c>
      <c r="L694" s="84">
        <f t="shared" si="144"/>
        <v>0</v>
      </c>
      <c r="M694" s="84">
        <f t="shared" si="144"/>
        <v>0</v>
      </c>
      <c r="N694" s="85">
        <f t="shared" si="144"/>
        <v>0</v>
      </c>
    </row>
    <row r="695" spans="1:14" s="15" customFormat="1" ht="18" customHeight="1">
      <c r="A695" s="60"/>
      <c r="B695" s="66" t="s">
        <v>53</v>
      </c>
      <c r="C695" s="5" t="s">
        <v>78</v>
      </c>
      <c r="D695" s="40">
        <v>6300</v>
      </c>
      <c r="E695" s="40"/>
      <c r="F695" s="40"/>
      <c r="G695" s="40">
        <f>D695+E695-F695</f>
        <v>6300</v>
      </c>
      <c r="H695" s="40">
        <f>G695</f>
        <v>6300</v>
      </c>
      <c r="I695" s="40">
        <v>0</v>
      </c>
      <c r="J695" s="86">
        <v>0</v>
      </c>
      <c r="K695" s="86">
        <v>0</v>
      </c>
      <c r="L695" s="90"/>
      <c r="M695" s="90"/>
      <c r="N695" s="140"/>
    </row>
    <row r="696" spans="1:14" s="15" customFormat="1" ht="16.5" customHeight="1">
      <c r="A696" s="60"/>
      <c r="B696" s="66" t="s">
        <v>58</v>
      </c>
      <c r="C696" s="5" t="s">
        <v>59</v>
      </c>
      <c r="D696" s="40">
        <v>800</v>
      </c>
      <c r="E696" s="40"/>
      <c r="F696" s="40"/>
      <c r="G696" s="40">
        <f>D696+E696-F696</f>
        <v>800</v>
      </c>
      <c r="H696" s="40">
        <f>G696</f>
        <v>800</v>
      </c>
      <c r="I696" s="40">
        <v>0</v>
      </c>
      <c r="J696" s="86">
        <v>0</v>
      </c>
      <c r="K696" s="86">
        <v>0</v>
      </c>
      <c r="L696" s="90"/>
      <c r="M696" s="90"/>
      <c r="N696" s="140"/>
    </row>
    <row r="697" spans="1:14" s="15" customFormat="1" ht="18.75" customHeight="1">
      <c r="A697" s="49" t="s">
        <v>271</v>
      </c>
      <c r="B697" s="64"/>
      <c r="C697" s="19" t="s">
        <v>272</v>
      </c>
      <c r="D697" s="88">
        <f aca="true" t="shared" si="145" ref="D697:N697">D698</f>
        <v>16000</v>
      </c>
      <c r="E697" s="88">
        <f t="shared" si="145"/>
        <v>0</v>
      </c>
      <c r="F697" s="88">
        <f t="shared" si="145"/>
        <v>0</v>
      </c>
      <c r="G697" s="88">
        <f t="shared" si="145"/>
        <v>16000</v>
      </c>
      <c r="H697" s="88">
        <f t="shared" si="145"/>
        <v>16000</v>
      </c>
      <c r="I697" s="88">
        <f t="shared" si="145"/>
        <v>0</v>
      </c>
      <c r="J697" s="88">
        <f t="shared" si="145"/>
        <v>0</v>
      </c>
      <c r="K697" s="88">
        <f t="shared" si="145"/>
        <v>16000</v>
      </c>
      <c r="L697" s="88">
        <f t="shared" si="145"/>
        <v>0</v>
      </c>
      <c r="M697" s="88">
        <f t="shared" si="145"/>
        <v>0</v>
      </c>
      <c r="N697" s="89">
        <f t="shared" si="145"/>
        <v>0</v>
      </c>
    </row>
    <row r="698" spans="1:14" s="15" customFormat="1" ht="18.75" customHeight="1">
      <c r="A698" s="46" t="s">
        <v>273</v>
      </c>
      <c r="B698" s="63"/>
      <c r="C698" s="34" t="s">
        <v>110</v>
      </c>
      <c r="D698" s="84">
        <f aca="true" t="shared" si="146" ref="D698:N698">D699</f>
        <v>16000</v>
      </c>
      <c r="E698" s="84">
        <f t="shared" si="146"/>
        <v>0</v>
      </c>
      <c r="F698" s="84">
        <f t="shared" si="146"/>
        <v>0</v>
      </c>
      <c r="G698" s="84">
        <f t="shared" si="146"/>
        <v>16000</v>
      </c>
      <c r="H698" s="84">
        <f t="shared" si="146"/>
        <v>16000</v>
      </c>
      <c r="I698" s="84">
        <f t="shared" si="146"/>
        <v>0</v>
      </c>
      <c r="J698" s="84">
        <f t="shared" si="146"/>
        <v>0</v>
      </c>
      <c r="K698" s="84">
        <f t="shared" si="146"/>
        <v>16000</v>
      </c>
      <c r="L698" s="84">
        <f t="shared" si="146"/>
        <v>0</v>
      </c>
      <c r="M698" s="84">
        <f t="shared" si="146"/>
        <v>0</v>
      </c>
      <c r="N698" s="85">
        <f t="shared" si="146"/>
        <v>0</v>
      </c>
    </row>
    <row r="699" spans="1:14" s="15" customFormat="1" ht="24.75" customHeight="1" thickBot="1">
      <c r="A699" s="191"/>
      <c r="B699" s="154" t="s">
        <v>251</v>
      </c>
      <c r="C699" s="7" t="s">
        <v>541</v>
      </c>
      <c r="D699" s="92">
        <v>16000</v>
      </c>
      <c r="E699" s="92"/>
      <c r="F699" s="92"/>
      <c r="G699" s="92">
        <f>D699+E699-F699</f>
        <v>16000</v>
      </c>
      <c r="H699" s="92">
        <f>G699</f>
        <v>16000</v>
      </c>
      <c r="I699" s="92">
        <v>0</v>
      </c>
      <c r="J699" s="192"/>
      <c r="K699" s="93">
        <f>H699</f>
        <v>16000</v>
      </c>
      <c r="L699" s="193"/>
      <c r="M699" s="193"/>
      <c r="N699" s="194"/>
    </row>
    <row r="700" spans="1:14" s="15" customFormat="1" ht="27.75" customHeight="1" thickBot="1">
      <c r="A700" s="195"/>
      <c r="B700" s="196"/>
      <c r="C700" s="197" t="s">
        <v>274</v>
      </c>
      <c r="D700" s="136">
        <f aca="true" t="shared" si="147" ref="D700:N700">D7+D12+D20+D48+D51+D61+D89+D182+D188+D235+D239+D243+D410+D425+D530+D616+D691+D697</f>
        <v>44443706</v>
      </c>
      <c r="E700" s="136">
        <f t="shared" si="147"/>
        <v>0</v>
      </c>
      <c r="F700" s="136">
        <f t="shared" si="147"/>
        <v>54199</v>
      </c>
      <c r="G700" s="136">
        <f t="shared" si="147"/>
        <v>44389507</v>
      </c>
      <c r="H700" s="136">
        <f t="shared" si="147"/>
        <v>35924321</v>
      </c>
      <c r="I700" s="136">
        <f t="shared" si="147"/>
        <v>18311968</v>
      </c>
      <c r="J700" s="136">
        <f t="shared" si="147"/>
        <v>2674807</v>
      </c>
      <c r="K700" s="136">
        <f t="shared" si="147"/>
        <v>2557972</v>
      </c>
      <c r="L700" s="136">
        <f t="shared" si="147"/>
        <v>633045</v>
      </c>
      <c r="M700" s="136">
        <f t="shared" si="147"/>
        <v>0</v>
      </c>
      <c r="N700" s="265">
        <f t="shared" si="147"/>
        <v>8465186</v>
      </c>
    </row>
    <row r="701" spans="1:14" s="15" customFormat="1" ht="12.75">
      <c r="A701"/>
      <c r="B701"/>
      <c r="C701"/>
      <c r="D701" s="3"/>
      <c r="E701" s="3"/>
      <c r="F701" s="3"/>
      <c r="G701" s="3"/>
      <c r="H701" s="3"/>
      <c r="I701"/>
      <c r="J701"/>
      <c r="K701"/>
      <c r="L701"/>
      <c r="M701"/>
      <c r="N701"/>
    </row>
    <row r="702" spans="1:14" s="15" customFormat="1" ht="12.75">
      <c r="A702"/>
      <c r="B702"/>
      <c r="C702"/>
      <c r="D702"/>
      <c r="E702"/>
      <c r="F702"/>
      <c r="G702"/>
      <c r="H702"/>
      <c r="I702" s="284"/>
      <c r="J702" s="284"/>
      <c r="K702" s="284"/>
      <c r="L702" s="284"/>
      <c r="M702"/>
      <c r="N702"/>
    </row>
    <row r="703" spans="1:14" s="15" customFormat="1" ht="12.75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</row>
    <row r="704" spans="1:14" s="15" customFormat="1" ht="12.75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</row>
    <row r="705" spans="1:14" s="15" customFormat="1" ht="12.75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</row>
    <row r="706" spans="1:14" s="15" customFormat="1" ht="12.75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</row>
    <row r="707" spans="1:14" s="15" customFormat="1" ht="12.75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</row>
    <row r="708" spans="1:14" s="15" customFormat="1" ht="12.75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</row>
    <row r="709" spans="1:14" s="15" customFormat="1" ht="12.75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</row>
    <row r="710" spans="1:14" s="15" customFormat="1" ht="12.75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</row>
    <row r="711" spans="1:14" s="15" customFormat="1" ht="12.75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</row>
    <row r="712" spans="1:14" s="15" customFormat="1" ht="12.75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</row>
    <row r="713" spans="1:14" s="15" customFormat="1" ht="12.75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</row>
    <row r="714" spans="1:14" s="15" customFormat="1" ht="12.75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</row>
    <row r="715" spans="1:14" s="15" customFormat="1" ht="12.75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</row>
    <row r="716" spans="1:14" s="15" customFormat="1" ht="12.75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</row>
    <row r="717" spans="1:14" s="15" customFormat="1" ht="12.75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</row>
    <row r="718" spans="1:14" s="15" customFormat="1" ht="12.75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</row>
    <row r="719" spans="1:14" s="15" customFormat="1" ht="12.75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</row>
    <row r="720" spans="1:14" s="15" customFormat="1" ht="12.75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</row>
    <row r="721" spans="1:14" s="15" customFormat="1" ht="12.75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</row>
    <row r="722" spans="1:14" s="15" customFormat="1" ht="12.75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</row>
    <row r="723" spans="1:14" s="15" customFormat="1" ht="12.75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</row>
    <row r="724" spans="1:14" s="15" customFormat="1" ht="12.75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</row>
    <row r="725" spans="1:14" s="15" customFormat="1" ht="12.75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</row>
    <row r="726" spans="1:14" s="15" customFormat="1" ht="12.75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</row>
    <row r="727" spans="1:14" s="15" customFormat="1" ht="12.75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</row>
    <row r="728" spans="1:14" s="15" customFormat="1" ht="12.75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</row>
    <row r="729" spans="1:14" s="15" customFormat="1" ht="12.75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</row>
    <row r="730" spans="1:14" s="15" customFormat="1" ht="12.75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</row>
    <row r="731" spans="1:14" s="15" customFormat="1" ht="12.75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</row>
    <row r="732" spans="1:14" s="15" customFormat="1" ht="12.75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</row>
    <row r="733" spans="1:14" s="15" customFormat="1" ht="12.75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</row>
    <row r="734" spans="1:14" s="15" customFormat="1" ht="12.75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</row>
    <row r="735" spans="1:14" s="15" customFormat="1" ht="12.75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</row>
    <row r="736" spans="1:14" s="15" customFormat="1" ht="12.75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</row>
    <row r="737" spans="1:14" s="15" customFormat="1" ht="12.75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</row>
    <row r="738" spans="1:14" s="15" customFormat="1" ht="12.75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</row>
    <row r="739" spans="1:14" s="15" customFormat="1" ht="12.75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</row>
    <row r="740" spans="1:14" s="15" customFormat="1" ht="12.75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</row>
    <row r="741" spans="1:14" s="15" customFormat="1" ht="12.75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</row>
    <row r="742" spans="1:14" s="15" customFormat="1" ht="12.75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</row>
    <row r="743" spans="1:14" s="15" customFormat="1" ht="12.75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</row>
    <row r="744" spans="1:14" s="15" customFormat="1" ht="12.75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</row>
    <row r="745" spans="1:14" s="15" customFormat="1" ht="12.75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</row>
    <row r="746" spans="1:14" s="15" customFormat="1" ht="12.75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</row>
    <row r="747" spans="1:14" s="15" customFormat="1" ht="12.75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</row>
    <row r="748" spans="1:14" s="15" customFormat="1" ht="12.75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</row>
    <row r="749" spans="1:14" s="15" customFormat="1" ht="12.75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</row>
    <row r="750" spans="1:14" s="15" customFormat="1" ht="12.75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</row>
    <row r="751" spans="1:14" s="15" customFormat="1" ht="12.75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</row>
    <row r="752" spans="1:14" s="15" customFormat="1" ht="12.75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</row>
    <row r="753" spans="1:14" s="15" customFormat="1" ht="12.75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</row>
    <row r="754" spans="1:14" s="15" customFormat="1" ht="12.75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</row>
    <row r="755" spans="1:14" s="15" customFormat="1" ht="12.75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</row>
    <row r="756" spans="1:14" s="15" customFormat="1" ht="12.75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</row>
    <row r="757" spans="1:14" s="15" customFormat="1" ht="12.75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</row>
    <row r="758" spans="1:14" s="15" customFormat="1" ht="12.75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</row>
    <row r="759" spans="1:14" s="15" customFormat="1" ht="12.75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</row>
    <row r="760" spans="1:14" s="15" customFormat="1" ht="12.75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</row>
    <row r="761" spans="1:14" s="15" customFormat="1" ht="12.75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</row>
    <row r="762" spans="1:14" s="15" customFormat="1" ht="12.75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</row>
    <row r="763" spans="1:14" s="15" customFormat="1" ht="12.75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</row>
    <row r="764" spans="1:14" s="15" customFormat="1" ht="12.75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</row>
    <row r="765" spans="1:14" s="15" customFormat="1" ht="12.75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</row>
    <row r="766" spans="1:14" s="15" customFormat="1" ht="12.75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</row>
    <row r="767" spans="1:14" s="15" customFormat="1" ht="12.75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</row>
    <row r="768" spans="1:14" s="15" customFormat="1" ht="12.75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</row>
    <row r="769" spans="1:14" s="15" customFormat="1" ht="12.75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</row>
    <row r="770" spans="1:14" s="15" customFormat="1" ht="12.75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</row>
    <row r="771" spans="1:14" s="15" customFormat="1" ht="12.75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</row>
    <row r="772" spans="1:14" s="15" customFormat="1" ht="12.75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</row>
    <row r="773" spans="1:14" s="15" customFormat="1" ht="12.75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</row>
    <row r="774" spans="1:14" s="15" customFormat="1" ht="12.75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</row>
    <row r="775" spans="1:14" s="15" customFormat="1" ht="12.75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</row>
    <row r="776" spans="1:14" s="15" customFormat="1" ht="12.75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</row>
    <row r="777" spans="1:14" s="15" customFormat="1" ht="12.75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</row>
    <row r="778" spans="1:14" s="15" customFormat="1" ht="12.75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</row>
    <row r="779" spans="1:14" s="15" customFormat="1" ht="12.75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</row>
    <row r="780" spans="1:14" s="15" customFormat="1" ht="12.75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</row>
    <row r="781" spans="1:14" s="15" customFormat="1" ht="12.75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</row>
    <row r="782" spans="1:14" s="15" customFormat="1" ht="12.75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</row>
    <row r="783" spans="1:14" s="15" customFormat="1" ht="12.75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</row>
    <row r="784" spans="1:14" s="15" customFormat="1" ht="12.75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</row>
    <row r="785" spans="1:14" s="15" customFormat="1" ht="12.75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</row>
    <row r="786" spans="1:14" s="15" customFormat="1" ht="12.75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</row>
    <row r="787" spans="1:14" s="15" customFormat="1" ht="12.75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</row>
    <row r="788" spans="1:14" s="15" customFormat="1" ht="12.75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</row>
    <row r="789" spans="1:14" s="15" customFormat="1" ht="12.75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</row>
    <row r="790" spans="1:14" s="15" customFormat="1" ht="12.75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</row>
    <row r="791" spans="1:14" s="15" customFormat="1" ht="12.75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</row>
    <row r="792" spans="1:14" s="15" customFormat="1" ht="12.75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</row>
    <row r="793" spans="1:14" s="15" customFormat="1" ht="12.75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</row>
    <row r="794" spans="1:14" s="15" customFormat="1" ht="12.75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</row>
    <row r="795" spans="1:14" s="15" customFormat="1" ht="12.75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</row>
    <row r="796" spans="1:14" s="15" customFormat="1" ht="12.75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</row>
    <row r="797" spans="1:14" s="15" customFormat="1" ht="12.75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</row>
    <row r="798" spans="1:14" s="15" customFormat="1" ht="12.75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</row>
    <row r="799" spans="1:14" s="15" customFormat="1" ht="12.75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</row>
    <row r="800" spans="1:14" s="15" customFormat="1" ht="12.75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</row>
    <row r="801" spans="1:14" s="15" customFormat="1" ht="12.75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</row>
    <row r="802" spans="1:14" s="15" customFormat="1" ht="12.75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</row>
    <row r="803" spans="1:14" s="15" customFormat="1" ht="12.75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</row>
    <row r="804" spans="1:14" s="15" customFormat="1" ht="12.75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</row>
    <row r="805" spans="1:14" s="15" customFormat="1" ht="12.75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</row>
    <row r="806" spans="1:14" s="15" customFormat="1" ht="12.75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</row>
    <row r="807" spans="1:14" s="15" customFormat="1" ht="12.75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</row>
    <row r="808" spans="1:14" s="15" customFormat="1" ht="12.75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</row>
    <row r="809" spans="1:14" s="15" customFormat="1" ht="12.75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</row>
    <row r="810" spans="1:14" s="15" customFormat="1" ht="12.75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</row>
    <row r="811" spans="1:14" s="15" customFormat="1" ht="12.75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</row>
    <row r="812" spans="1:14" s="15" customFormat="1" ht="12.75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</row>
    <row r="813" spans="1:14" s="15" customFormat="1" ht="12.75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</row>
    <row r="814" spans="1:14" s="15" customFormat="1" ht="12.75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</row>
    <row r="815" spans="1:14" s="15" customFormat="1" ht="12.75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</row>
    <row r="816" spans="1:14" s="15" customFormat="1" ht="12.75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</row>
    <row r="817" spans="1:14" s="15" customFormat="1" ht="12.75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</row>
    <row r="818" spans="1:14" s="15" customFormat="1" ht="12.75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</row>
    <row r="819" spans="1:14" s="15" customFormat="1" ht="12.75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</row>
    <row r="820" spans="1:14" s="15" customFormat="1" ht="12.75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</row>
    <row r="821" spans="1:14" s="15" customFormat="1" ht="12.75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</row>
    <row r="822" spans="1:14" s="15" customFormat="1" ht="12.75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</row>
    <row r="823" spans="1:14" s="15" customFormat="1" ht="12.75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</row>
    <row r="824" spans="1:14" s="15" customFormat="1" ht="12.75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</row>
    <row r="825" spans="1:14" s="15" customFormat="1" ht="12.75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</row>
    <row r="826" spans="1:14" s="15" customFormat="1" ht="12.75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</row>
    <row r="827" spans="1:14" s="15" customFormat="1" ht="12.75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</row>
    <row r="828" spans="1:14" s="15" customFormat="1" ht="12.75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</row>
    <row r="829" spans="1:14" s="15" customFormat="1" ht="12.75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</row>
    <row r="830" spans="1:14" s="15" customFormat="1" ht="12.75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</row>
    <row r="831" spans="1:14" s="15" customFormat="1" ht="12.75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</row>
    <row r="832" spans="1:14" s="15" customFormat="1" ht="12.75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</row>
    <row r="833" spans="1:14" s="15" customFormat="1" ht="12.75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</row>
    <row r="834" spans="1:14" s="15" customFormat="1" ht="12.75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</row>
    <row r="835" spans="1:14" s="15" customFormat="1" ht="12.75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</row>
    <row r="836" spans="1:14" s="15" customFormat="1" ht="12.75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</row>
    <row r="837" spans="1:14" s="15" customFormat="1" ht="12.75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</row>
    <row r="838" spans="1:14" s="15" customFormat="1" ht="12.75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</row>
    <row r="839" spans="1:14" s="15" customFormat="1" ht="12.75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</row>
    <row r="840" spans="1:14" s="15" customFormat="1" ht="12.75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</row>
    <row r="841" spans="1:14" s="15" customFormat="1" ht="12.75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</row>
    <row r="842" spans="1:14" s="15" customFormat="1" ht="12.75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</row>
    <row r="843" spans="1:14" s="15" customFormat="1" ht="12.75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</row>
    <row r="844" spans="1:14" s="15" customFormat="1" ht="12.75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</row>
    <row r="845" spans="1:14" s="15" customFormat="1" ht="12.75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</row>
    <row r="846" spans="1:14" s="15" customFormat="1" ht="12.75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</row>
    <row r="847" spans="1:14" s="15" customFormat="1" ht="12.75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</row>
    <row r="848" spans="1:14" s="15" customFormat="1" ht="12.75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</row>
    <row r="849" spans="1:14" s="15" customFormat="1" ht="12.75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</row>
    <row r="850" spans="1:14" s="15" customFormat="1" ht="12.75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</row>
    <row r="851" spans="1:14" s="15" customFormat="1" ht="12.75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</row>
    <row r="852" spans="1:14" s="15" customFormat="1" ht="12.75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</row>
    <row r="853" spans="1:14" s="15" customFormat="1" ht="12.75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</row>
    <row r="854" spans="1:14" s="15" customFormat="1" ht="12.75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</row>
    <row r="855" spans="1:14" s="15" customFormat="1" ht="12.75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</row>
    <row r="856" spans="1:14" s="15" customFormat="1" ht="12.75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</row>
    <row r="857" spans="1:14" s="15" customFormat="1" ht="12.75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</row>
    <row r="858" spans="1:14" s="15" customFormat="1" ht="12.75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</row>
    <row r="859" spans="1:14" s="15" customFormat="1" ht="12.75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</row>
    <row r="860" spans="1:14" s="15" customFormat="1" ht="12.75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</row>
    <row r="861" spans="1:14" s="15" customFormat="1" ht="12.75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</row>
    <row r="862" spans="1:14" s="15" customFormat="1" ht="12.75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</row>
    <row r="863" spans="1:14" s="15" customFormat="1" ht="12.75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</row>
    <row r="864" spans="1:14" s="15" customFormat="1" ht="12.75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</row>
    <row r="865" spans="1:14" s="15" customFormat="1" ht="12.75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</row>
    <row r="866" spans="1:14" s="15" customFormat="1" ht="12.75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</row>
    <row r="867" spans="1:14" s="15" customFormat="1" ht="12.75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</row>
    <row r="868" spans="1:14" s="15" customFormat="1" ht="12.75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</row>
    <row r="869" spans="1:14" s="15" customFormat="1" ht="12.75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</row>
    <row r="870" spans="1:14" s="15" customFormat="1" ht="12.75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</row>
    <row r="871" spans="1:14" s="15" customFormat="1" ht="12.75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</row>
    <row r="872" spans="1:14" s="15" customFormat="1" ht="12.75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</row>
    <row r="873" spans="1:14" s="15" customFormat="1" ht="12.75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</row>
    <row r="874" spans="1:14" s="15" customFormat="1" ht="12.75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</row>
    <row r="875" spans="1:14" s="15" customFormat="1" ht="12.75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</row>
    <row r="876" spans="1:14" s="15" customFormat="1" ht="12.75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</row>
    <row r="877" spans="1:14" s="15" customFormat="1" ht="12.75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</row>
    <row r="878" spans="1:14" s="15" customFormat="1" ht="12.75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</row>
    <row r="879" spans="1:14" s="15" customFormat="1" ht="12.75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</row>
    <row r="880" spans="1:14" s="15" customFormat="1" ht="12.75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</row>
    <row r="881" spans="1:14" s="15" customFormat="1" ht="12.75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</row>
    <row r="882" spans="1:14" s="15" customFormat="1" ht="12.75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</row>
    <row r="883" spans="1:14" s="15" customFormat="1" ht="12.75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</row>
    <row r="884" spans="1:14" s="15" customFormat="1" ht="12.75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</row>
    <row r="885" spans="1:14" s="15" customFormat="1" ht="12.75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</row>
    <row r="886" spans="1:14" s="15" customFormat="1" ht="12.75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</row>
    <row r="887" spans="1:14" s="15" customFormat="1" ht="12.75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</row>
    <row r="888" spans="1:14" s="15" customFormat="1" ht="12.75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</row>
    <row r="889" spans="1:14" s="15" customFormat="1" ht="12.75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</row>
    <row r="890" spans="1:14" s="15" customFormat="1" ht="12.75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</row>
    <row r="891" spans="1:14" s="15" customFormat="1" ht="12.75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</row>
    <row r="892" spans="1:14" s="15" customFormat="1" ht="12.75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</row>
    <row r="893" spans="1:14" s="15" customFormat="1" ht="12.75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</row>
    <row r="894" spans="1:14" s="15" customFormat="1" ht="12.75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</row>
    <row r="895" spans="1:14" s="15" customFormat="1" ht="12.75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</row>
    <row r="896" spans="1:14" s="15" customFormat="1" ht="12.75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</row>
    <row r="897" spans="1:14" s="15" customFormat="1" ht="12.75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</row>
    <row r="898" spans="1:14" s="15" customFormat="1" ht="12.75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</row>
    <row r="899" spans="1:14" s="15" customFormat="1" ht="12.75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</row>
    <row r="900" spans="1:14" s="15" customFormat="1" ht="12.75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</row>
    <row r="901" spans="1:14" s="15" customFormat="1" ht="12.75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</row>
    <row r="902" spans="1:14" s="15" customFormat="1" ht="12.75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</row>
    <row r="903" spans="1:14" s="15" customFormat="1" ht="12.75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</row>
    <row r="904" spans="1:14" s="15" customFormat="1" ht="12.75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</row>
    <row r="905" spans="1:14" s="15" customFormat="1" ht="12.75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</row>
    <row r="906" spans="1:14" s="15" customFormat="1" ht="12.75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</row>
    <row r="907" spans="1:14" s="15" customFormat="1" ht="12.75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</row>
    <row r="908" spans="1:14" s="15" customFormat="1" ht="12.75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</row>
    <row r="909" spans="1:14" s="15" customFormat="1" ht="12.75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</row>
    <row r="910" spans="1:14" s="15" customFormat="1" ht="12.75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</row>
    <row r="911" spans="1:14" s="15" customFormat="1" ht="12.75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</row>
    <row r="912" spans="1:14" s="15" customFormat="1" ht="12.75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</row>
    <row r="913" spans="1:14" s="15" customFormat="1" ht="12.75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</row>
    <row r="914" spans="1:14" s="15" customFormat="1" ht="12.75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</row>
    <row r="915" spans="1:14" s="15" customFormat="1" ht="12.75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</row>
    <row r="916" spans="1:14" s="15" customFormat="1" ht="12.75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</row>
    <row r="917" spans="1:14" s="15" customFormat="1" ht="12.75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</row>
    <row r="918" spans="1:14" s="15" customFormat="1" ht="12.75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</row>
    <row r="919" spans="1:14" s="15" customFormat="1" ht="12.75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</row>
    <row r="920" spans="1:14" s="15" customFormat="1" ht="12.75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</row>
    <row r="921" spans="1:14" s="15" customFormat="1" ht="12.75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</row>
    <row r="922" spans="1:14" s="15" customFormat="1" ht="12.75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</row>
    <row r="923" spans="1:14" s="15" customFormat="1" ht="12.75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</row>
    <row r="924" spans="1:14" s="15" customFormat="1" ht="12.75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</row>
    <row r="925" spans="1:14" s="15" customFormat="1" ht="12.75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</row>
    <row r="926" spans="1:14" s="15" customFormat="1" ht="12.75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</row>
    <row r="927" spans="1:14" s="15" customFormat="1" ht="12.75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</row>
    <row r="928" spans="1:14" s="15" customFormat="1" ht="12.75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</row>
    <row r="929" spans="1:14" s="15" customFormat="1" ht="12.75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</row>
    <row r="930" spans="1:14" s="15" customFormat="1" ht="12.75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</row>
    <row r="931" spans="1:14" s="15" customFormat="1" ht="12.75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</row>
    <row r="932" spans="1:14" s="15" customFormat="1" ht="12.75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</row>
    <row r="933" spans="1:14" s="15" customFormat="1" ht="12.75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</row>
    <row r="934" spans="1:14" s="15" customFormat="1" ht="12.75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</row>
    <row r="935" spans="1:14" s="15" customFormat="1" ht="12.75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</row>
    <row r="936" spans="1:14" s="15" customFormat="1" ht="12.75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</row>
    <row r="937" spans="1:14" s="15" customFormat="1" ht="12.75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</row>
    <row r="938" spans="1:14" s="15" customFormat="1" ht="12.75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</row>
    <row r="939" spans="1:14" s="15" customFormat="1" ht="12.75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</row>
    <row r="940" spans="1:14" s="15" customFormat="1" ht="12.75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</row>
    <row r="941" spans="1:14" s="15" customFormat="1" ht="12.75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</row>
    <row r="942" spans="1:14" s="15" customFormat="1" ht="12.75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</row>
    <row r="943" spans="1:14" s="15" customFormat="1" ht="12.75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</row>
    <row r="944" spans="1:14" s="15" customFormat="1" ht="12.75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</row>
    <row r="945" spans="1:14" s="15" customFormat="1" ht="12.75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</row>
    <row r="946" spans="1:14" s="15" customFormat="1" ht="12.75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</row>
    <row r="947" spans="1:14" s="15" customFormat="1" ht="12.75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</row>
    <row r="948" spans="1:14" s="15" customFormat="1" ht="12.75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</row>
    <row r="949" spans="1:14" s="15" customFormat="1" ht="12.75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</row>
    <row r="950" spans="1:14" s="15" customFormat="1" ht="12.75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</row>
    <row r="951" spans="1:14" s="15" customFormat="1" ht="12.75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</row>
    <row r="952" spans="1:14" s="15" customFormat="1" ht="12.75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</row>
    <row r="953" spans="1:14" s="15" customFormat="1" ht="12.75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</row>
    <row r="954" spans="1:14" s="15" customFormat="1" ht="12.75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</row>
    <row r="955" spans="1:14" s="15" customFormat="1" ht="12.75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</row>
    <row r="956" spans="1:14" s="15" customFormat="1" ht="12.75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</row>
    <row r="957" spans="1:14" s="15" customFormat="1" ht="12.75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</row>
    <row r="958" spans="1:14" s="15" customFormat="1" ht="12.75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</row>
    <row r="959" spans="1:14" s="15" customFormat="1" ht="12.75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</row>
    <row r="960" spans="1:14" s="15" customFormat="1" ht="12.75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</row>
    <row r="961" spans="1:14" s="15" customFormat="1" ht="12.75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</row>
    <row r="962" spans="1:14" s="15" customFormat="1" ht="12.75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</row>
    <row r="963" spans="1:14" s="15" customFormat="1" ht="12.75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</row>
    <row r="964" spans="1:14" s="15" customFormat="1" ht="12.75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</row>
    <row r="965" spans="1:14" s="15" customFormat="1" ht="12.75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</row>
    <row r="966" spans="1:14" s="15" customFormat="1" ht="12.75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</row>
    <row r="967" spans="1:14" s="15" customFormat="1" ht="12.75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</row>
    <row r="968" spans="1:14" s="15" customFormat="1" ht="12.75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</row>
    <row r="969" spans="1:14" s="15" customFormat="1" ht="12.75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</row>
    <row r="970" spans="1:14" s="15" customFormat="1" ht="12.75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</row>
    <row r="971" spans="1:14" s="15" customFormat="1" ht="12.75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</row>
    <row r="972" spans="1:14" s="15" customFormat="1" ht="12.75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</row>
    <row r="973" spans="1:14" s="15" customFormat="1" ht="12.75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</row>
    <row r="974" spans="1:14" s="15" customFormat="1" ht="12.75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</row>
    <row r="975" spans="1:14" s="15" customFormat="1" ht="12.75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</row>
    <row r="976" spans="1:14" s="15" customFormat="1" ht="12.75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</row>
    <row r="977" spans="1:14" s="15" customFormat="1" ht="12.75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</row>
    <row r="978" spans="1:14" s="15" customFormat="1" ht="12.75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</row>
    <row r="979" spans="1:14" s="15" customFormat="1" ht="12.75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</row>
    <row r="980" spans="1:14" s="15" customFormat="1" ht="12.75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</row>
    <row r="981" spans="1:14" s="15" customFormat="1" ht="12.75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</row>
    <row r="982" spans="1:14" s="15" customFormat="1" ht="12.75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</row>
    <row r="983" spans="1:14" s="15" customFormat="1" ht="12.75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</row>
    <row r="984" spans="1:14" s="15" customFormat="1" ht="12.75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</row>
    <row r="985" spans="1:14" s="15" customFormat="1" ht="12.75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</row>
    <row r="986" spans="1:14" s="15" customFormat="1" ht="12.75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</row>
    <row r="987" spans="1:14" s="15" customFormat="1" ht="12.75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</row>
    <row r="988" spans="1:14" s="15" customFormat="1" ht="12.75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</row>
    <row r="989" spans="1:14" s="15" customFormat="1" ht="12.75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</row>
    <row r="990" spans="1:14" s="15" customFormat="1" ht="12.75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</row>
    <row r="991" spans="1:14" s="15" customFormat="1" ht="12.75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</row>
    <row r="992" spans="1:14" s="15" customFormat="1" ht="12.75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</row>
    <row r="993" spans="1:14" s="15" customFormat="1" ht="12.75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</row>
    <row r="994" spans="1:14" s="15" customFormat="1" ht="12.75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</row>
    <row r="995" spans="1:14" s="15" customFormat="1" ht="12.75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</row>
    <row r="996" spans="1:14" s="15" customFormat="1" ht="12.75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</row>
    <row r="997" spans="1:14" s="15" customFormat="1" ht="12.75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</row>
    <row r="998" spans="1:14" s="15" customFormat="1" ht="12.75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</row>
    <row r="999" spans="1:14" s="15" customFormat="1" ht="12.75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</row>
    <row r="1000" spans="1:14" s="15" customFormat="1" ht="12.75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</row>
    <row r="1001" spans="1:14" s="15" customFormat="1" ht="12.75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</row>
    <row r="1002" spans="1:14" s="15" customFormat="1" ht="12.75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</row>
    <row r="1003" spans="1:14" s="15" customFormat="1" ht="12.75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</row>
    <row r="1004" spans="1:14" s="15" customFormat="1" ht="12.75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</row>
    <row r="1005" spans="1:14" s="15" customFormat="1" ht="12.75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</row>
    <row r="1006" spans="1:14" s="15" customFormat="1" ht="12.75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</row>
    <row r="1007" spans="1:14" s="15" customFormat="1" ht="12.75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</row>
    <row r="1008" spans="1:14" s="15" customFormat="1" ht="12.75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</row>
    <row r="1009" spans="1:14" s="15" customFormat="1" ht="12.75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</row>
    <row r="1010" spans="1:14" s="15" customFormat="1" ht="12.75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</row>
    <row r="1011" spans="1:14" s="15" customFormat="1" ht="12.75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</row>
    <row r="1012" spans="1:14" s="15" customFormat="1" ht="12.75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</row>
    <row r="1013" spans="1:14" s="15" customFormat="1" ht="12.75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</row>
    <row r="1014" spans="1:14" s="15" customFormat="1" ht="12.75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</row>
    <row r="1015" spans="1:14" s="15" customFormat="1" ht="12.75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</row>
    <row r="1016" spans="1:14" s="15" customFormat="1" ht="12.75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</row>
    <row r="1017" spans="1:14" s="15" customFormat="1" ht="12.75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</row>
    <row r="1018" spans="1:14" s="15" customFormat="1" ht="12.75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</row>
    <row r="1019" spans="1:14" s="15" customFormat="1" ht="12.75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</row>
    <row r="1020" spans="1:14" s="15" customFormat="1" ht="12.75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</row>
    <row r="1021" spans="1:14" s="15" customFormat="1" ht="12.75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</row>
    <row r="1022" spans="1:14" s="15" customFormat="1" ht="12.75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</row>
    <row r="1023" spans="1:14" s="15" customFormat="1" ht="12.75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</row>
    <row r="1024" spans="1:14" s="15" customFormat="1" ht="12.75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</row>
    <row r="1025" spans="1:14" s="15" customFormat="1" ht="12.75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</row>
    <row r="1026" spans="1:14" s="15" customFormat="1" ht="12.75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</row>
    <row r="1027" spans="1:14" s="15" customFormat="1" ht="12.75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</row>
    <row r="1028" spans="1:14" s="15" customFormat="1" ht="12.75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</row>
    <row r="1029" spans="1:14" s="15" customFormat="1" ht="12.75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</row>
    <row r="1030" spans="1:14" s="15" customFormat="1" ht="12.75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</row>
    <row r="1031" spans="1:14" s="15" customFormat="1" ht="12.75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</row>
    <row r="1032" spans="1:14" s="15" customFormat="1" ht="12.75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</row>
    <row r="1033" spans="1:14" s="15" customFormat="1" ht="12.75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</row>
    <row r="1034" spans="1:14" s="15" customFormat="1" ht="12.75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</row>
    <row r="1035" spans="1:14" s="15" customFormat="1" ht="12.75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</row>
    <row r="1036" spans="1:14" s="15" customFormat="1" ht="12.75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</row>
    <row r="1037" spans="1:14" s="15" customFormat="1" ht="12.75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</row>
    <row r="1038" spans="1:14" s="15" customFormat="1" ht="12.75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</row>
    <row r="1039" spans="1:14" s="15" customFormat="1" ht="12.75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</row>
    <row r="1040" spans="1:14" s="15" customFormat="1" ht="12.75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</row>
    <row r="1041" spans="1:14" s="15" customFormat="1" ht="12.75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</row>
    <row r="1042" spans="1:14" s="15" customFormat="1" ht="12.75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</row>
    <row r="1043" spans="1:14" s="15" customFormat="1" ht="12.75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</row>
    <row r="1044" spans="1:14" s="15" customFormat="1" ht="12.75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</row>
    <row r="1045" spans="1:14" s="15" customFormat="1" ht="12.75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</row>
    <row r="1046" spans="1:14" s="15" customFormat="1" ht="12.75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</row>
    <row r="1047" spans="1:14" s="15" customFormat="1" ht="12.75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</row>
    <row r="1048" spans="1:14" s="15" customFormat="1" ht="12.75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</row>
    <row r="1049" spans="1:14" s="15" customFormat="1" ht="12.75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</row>
    <row r="1050" spans="1:14" s="15" customFormat="1" ht="12.75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</row>
    <row r="1051" spans="1:14" s="15" customFormat="1" ht="12.75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</row>
    <row r="1052" spans="1:14" s="15" customFormat="1" ht="12.75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</row>
    <row r="1053" spans="1:14" s="15" customFormat="1" ht="12.75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</row>
    <row r="1054" spans="1:14" s="15" customFormat="1" ht="12.75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</row>
    <row r="1055" spans="1:14" s="15" customFormat="1" ht="12.75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</row>
    <row r="1056" spans="1:14" s="15" customFormat="1" ht="12.75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</row>
    <row r="1057" spans="1:14" s="15" customFormat="1" ht="12.75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</row>
    <row r="1058" spans="1:14" s="15" customFormat="1" ht="12.75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</row>
    <row r="1059" spans="1:14" s="15" customFormat="1" ht="12.75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</row>
    <row r="1060" spans="1:14" s="15" customFormat="1" ht="12.75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</row>
    <row r="1061" spans="1:14" s="15" customFormat="1" ht="12.75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</row>
    <row r="1062" spans="1:14" s="15" customFormat="1" ht="12.75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</row>
    <row r="1063" spans="1:14" s="15" customFormat="1" ht="12.75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</row>
    <row r="1064" spans="1:14" s="15" customFormat="1" ht="12.75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</row>
    <row r="1065" spans="1:14" s="15" customFormat="1" ht="12.75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</row>
    <row r="1066" spans="1:14" s="15" customFormat="1" ht="12.75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</row>
    <row r="1067" spans="1:14" s="15" customFormat="1" ht="12.75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</row>
    <row r="1068" spans="1:14" s="15" customFormat="1" ht="12.75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</row>
    <row r="1069" spans="1:14" s="15" customFormat="1" ht="12.75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</row>
    <row r="1070" spans="1:14" s="15" customFormat="1" ht="12.75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</row>
    <row r="1071" spans="1:14" s="15" customFormat="1" ht="12.75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</row>
    <row r="1072" spans="1:14" s="15" customFormat="1" ht="12.75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</row>
    <row r="1073" spans="1:14" s="15" customFormat="1" ht="12.75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</row>
    <row r="1074" spans="1:14" s="15" customFormat="1" ht="12.75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</row>
    <row r="1075" spans="1:14" s="15" customFormat="1" ht="12.75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</row>
    <row r="1076" spans="1:14" s="15" customFormat="1" ht="12.75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</row>
    <row r="1077" spans="1:14" s="15" customFormat="1" ht="12.75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</row>
    <row r="1078" spans="1:14" s="15" customFormat="1" ht="12.75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</row>
    <row r="1079" spans="1:14" s="15" customFormat="1" ht="12.75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</row>
    <row r="1080" spans="1:14" s="15" customFormat="1" ht="12.75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</row>
    <row r="1081" spans="1:14" s="15" customFormat="1" ht="12.75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</row>
    <row r="1082" spans="1:14" s="15" customFormat="1" ht="12.75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</row>
    <row r="1083" spans="1:14" s="15" customFormat="1" ht="12.75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</row>
    <row r="1084" spans="1:14" s="15" customFormat="1" ht="12.75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</row>
    <row r="1085" spans="1:14" s="15" customFormat="1" ht="12.75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</row>
    <row r="1086" spans="1:14" s="15" customFormat="1" ht="12.75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</row>
    <row r="1087" spans="1:14" s="15" customFormat="1" ht="12.75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</row>
    <row r="1088" spans="1:14" s="15" customFormat="1" ht="12.75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</row>
    <row r="1089" spans="1:14" s="15" customFormat="1" ht="12.75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</row>
    <row r="1090" spans="1:14" s="15" customFormat="1" ht="12.75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</row>
    <row r="1091" spans="1:14" s="15" customFormat="1" ht="12.75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</row>
    <row r="1092" spans="1:14" s="15" customFormat="1" ht="12.75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</row>
    <row r="1093" spans="1:14" s="15" customFormat="1" ht="12.75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</row>
    <row r="1094" spans="1:14" s="15" customFormat="1" ht="12.75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</row>
    <row r="1095" spans="1:14" s="15" customFormat="1" ht="12.75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</row>
    <row r="1096" spans="1:14" s="15" customFormat="1" ht="12.75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</row>
    <row r="1097" spans="1:14" s="15" customFormat="1" ht="12.75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</row>
    <row r="1098" spans="1:14" s="15" customFormat="1" ht="12.75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</row>
    <row r="1099" spans="1:14" s="15" customFormat="1" ht="12.75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</row>
    <row r="1100" spans="1:14" s="15" customFormat="1" ht="12.75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</row>
    <row r="1101" spans="1:14" s="15" customFormat="1" ht="12.75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</row>
    <row r="1102" spans="1:14" s="15" customFormat="1" ht="12.75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</row>
    <row r="1103" spans="1:14" s="15" customFormat="1" ht="12.75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</row>
    <row r="1104" spans="1:14" s="15" customFormat="1" ht="12.75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</row>
    <row r="1105" spans="1:14" s="15" customFormat="1" ht="12.75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</row>
    <row r="1106" spans="1:14" s="15" customFormat="1" ht="12.75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</row>
    <row r="1107" spans="1:14" s="15" customFormat="1" ht="12.75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</row>
    <row r="1108" spans="1:14" s="15" customFormat="1" ht="12.75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</row>
    <row r="1109" spans="1:14" s="15" customFormat="1" ht="12.75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</row>
    <row r="1110" spans="1:14" s="15" customFormat="1" ht="12.75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</row>
    <row r="1111" spans="1:14" s="15" customFormat="1" ht="12.75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</row>
    <row r="1112" spans="1:14" s="15" customFormat="1" ht="12.75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</row>
    <row r="1113" spans="1:14" s="15" customFormat="1" ht="12.75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</row>
    <row r="1114" spans="1:14" s="15" customFormat="1" ht="12.75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</row>
    <row r="1115" spans="1:14" s="15" customFormat="1" ht="12.75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</row>
    <row r="1116" spans="1:14" s="15" customFormat="1" ht="12.75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</row>
    <row r="1117" spans="1:14" s="15" customFormat="1" ht="12.75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</row>
    <row r="1118" spans="1:14" s="15" customFormat="1" ht="12.75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</row>
    <row r="1119" spans="1:14" s="15" customFormat="1" ht="12.75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</row>
    <row r="1120" spans="1:14" s="15" customFormat="1" ht="12.75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</row>
    <row r="1121" spans="1:14" s="15" customFormat="1" ht="12.75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</row>
    <row r="1122" spans="1:14" s="15" customFormat="1" ht="12.75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</row>
    <row r="1123" spans="1:14" s="15" customFormat="1" ht="12.75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</row>
    <row r="1124" spans="1:14" s="15" customFormat="1" ht="12.75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</row>
    <row r="1125" spans="1:14" s="15" customFormat="1" ht="12.75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</row>
    <row r="1126" spans="1:14" s="15" customFormat="1" ht="12.75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</row>
    <row r="1127" spans="1:14" s="15" customFormat="1" ht="12.75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</row>
    <row r="1128" spans="1:14" s="15" customFormat="1" ht="12.75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</row>
    <row r="1129" spans="1:14" s="15" customFormat="1" ht="12.75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</row>
    <row r="1130" spans="1:14" s="15" customFormat="1" ht="12.75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</row>
    <row r="1131" spans="1:14" s="15" customFormat="1" ht="12.75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</row>
    <row r="1132" spans="1:14" s="15" customFormat="1" ht="12.75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</row>
    <row r="1133" spans="1:14" s="15" customFormat="1" ht="12.75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</row>
    <row r="1134" spans="1:14" s="15" customFormat="1" ht="12.75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</row>
    <row r="1135" spans="1:14" s="15" customFormat="1" ht="12.75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</row>
    <row r="1136" spans="1:14" s="15" customFormat="1" ht="12.75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</row>
    <row r="1137" spans="1:14" s="15" customFormat="1" ht="12.75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</row>
    <row r="1138" spans="1:14" s="15" customFormat="1" ht="12.75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</row>
    <row r="1139" spans="1:14" s="15" customFormat="1" ht="12.75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</row>
    <row r="1140" spans="1:14" s="15" customFormat="1" ht="12.75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</row>
    <row r="1141" spans="1:14" s="15" customFormat="1" ht="12.75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</row>
    <row r="1142" spans="1:14" s="15" customFormat="1" ht="12.75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</row>
    <row r="1143" spans="1:14" s="15" customFormat="1" ht="12.75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</row>
    <row r="1144" spans="1:14" s="15" customFormat="1" ht="12.75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</row>
    <row r="1145" spans="1:14" s="15" customFormat="1" ht="12.75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</row>
    <row r="1146" spans="1:14" s="15" customFormat="1" ht="12.75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</row>
    <row r="1147" spans="1:14" s="15" customFormat="1" ht="12.75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</row>
    <row r="1148" spans="1:14" s="15" customFormat="1" ht="12.75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</row>
    <row r="1149" spans="1:14" s="15" customFormat="1" ht="12.75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</row>
    <row r="1150" spans="1:14" s="15" customFormat="1" ht="12.75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</row>
    <row r="1151" spans="1:14" s="15" customFormat="1" ht="12.75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</row>
    <row r="1152" spans="1:14" s="15" customFormat="1" ht="12.75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</row>
    <row r="1153" spans="1:14" s="15" customFormat="1" ht="12.75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</row>
    <row r="1154" spans="1:14" s="15" customFormat="1" ht="12.75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</row>
    <row r="1155" spans="1:14" s="15" customFormat="1" ht="12.75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</row>
    <row r="1156" spans="1:14" s="15" customFormat="1" ht="12.75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</row>
    <row r="1157" spans="1:14" s="15" customFormat="1" ht="12.75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</row>
    <row r="1158" spans="1:14" s="15" customFormat="1" ht="12.75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</row>
    <row r="1159" spans="1:14" s="15" customFormat="1" ht="12.75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</row>
    <row r="1160" spans="1:14" s="15" customFormat="1" ht="12.75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</row>
    <row r="1161" spans="1:14" s="15" customFormat="1" ht="12.75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</row>
    <row r="1162" spans="1:14" s="15" customFormat="1" ht="12.75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</row>
    <row r="1163" spans="1:14" s="15" customFormat="1" ht="12.75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</row>
    <row r="1164" spans="1:14" s="15" customFormat="1" ht="12.75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</row>
    <row r="1165" spans="1:14" s="15" customFormat="1" ht="12.75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</row>
    <row r="1166" spans="1:14" s="15" customFormat="1" ht="12.75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</row>
    <row r="1167" spans="1:14" s="15" customFormat="1" ht="12.75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</row>
    <row r="1168" spans="1:14" s="15" customFormat="1" ht="12.75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</row>
    <row r="1169" spans="1:14" s="15" customFormat="1" ht="12.75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</row>
    <row r="1170" spans="1:14" s="15" customFormat="1" ht="12.75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</row>
    <row r="1171" spans="1:14" s="15" customFormat="1" ht="12.75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</row>
    <row r="1172" spans="1:14" s="15" customFormat="1" ht="12.75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</row>
    <row r="1173" spans="1:14" s="15" customFormat="1" ht="12.75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</row>
    <row r="1174" spans="1:14" s="15" customFormat="1" ht="12.75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</row>
    <row r="1175" spans="1:14" s="15" customFormat="1" ht="12.75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</row>
    <row r="1176" spans="1:14" s="15" customFormat="1" ht="12.75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</row>
    <row r="1177" spans="1:14" s="15" customFormat="1" ht="12.75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</row>
    <row r="1178" spans="1:14" s="15" customFormat="1" ht="12.75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</row>
    <row r="1179" spans="1:14" s="15" customFormat="1" ht="12.75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</row>
    <row r="1180" spans="1:14" s="15" customFormat="1" ht="12.75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</row>
    <row r="1181" spans="1:14" s="15" customFormat="1" ht="12.75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</row>
    <row r="1182" spans="1:14" s="15" customFormat="1" ht="12.75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</row>
    <row r="1183" spans="1:14" s="15" customFormat="1" ht="12.75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</row>
    <row r="1184" spans="1:14" s="15" customFormat="1" ht="12.75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</row>
    <row r="1185" spans="1:14" s="15" customFormat="1" ht="12.75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</row>
    <row r="1186" spans="1:14" s="15" customFormat="1" ht="12.75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</row>
    <row r="1187" spans="1:14" s="15" customFormat="1" ht="12.75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</row>
    <row r="1188" spans="1:14" s="15" customFormat="1" ht="12.75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</row>
    <row r="1189" spans="1:14" s="15" customFormat="1" ht="12.75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</row>
    <row r="1190" spans="1:14" s="15" customFormat="1" ht="12.75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</row>
    <row r="1191" spans="1:14" s="15" customFormat="1" ht="12.75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</row>
    <row r="1192" spans="1:14" s="15" customFormat="1" ht="12.75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</row>
    <row r="1193" spans="1:14" s="15" customFormat="1" ht="12.75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</row>
    <row r="1194" spans="1:14" s="15" customFormat="1" ht="12.75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</row>
    <row r="1195" spans="1:14" s="15" customFormat="1" ht="12.75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</row>
    <row r="1196" spans="1:14" s="15" customFormat="1" ht="12.75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</row>
    <row r="1197" spans="1:14" s="15" customFormat="1" ht="12.75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</row>
    <row r="1198" spans="1:14" s="15" customFormat="1" ht="12.75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</row>
    <row r="1199" spans="1:14" s="15" customFormat="1" ht="12.75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</row>
    <row r="1200" spans="1:14" s="15" customFormat="1" ht="12.75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</row>
    <row r="1201" spans="1:14" s="15" customFormat="1" ht="12.75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</row>
    <row r="1202" spans="1:14" s="15" customFormat="1" ht="12.75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</row>
    <row r="1203" spans="1:14" s="15" customFormat="1" ht="12.75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</row>
    <row r="1204" spans="1:14" s="15" customFormat="1" ht="12.75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</row>
    <row r="1205" spans="1:14" s="15" customFormat="1" ht="12.75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</row>
    <row r="1206" spans="1:14" s="15" customFormat="1" ht="12.75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</row>
    <row r="1207" spans="1:14" s="15" customFormat="1" ht="12.75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</row>
    <row r="1208" spans="1:14" s="15" customFormat="1" ht="12.75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</row>
    <row r="1209" spans="1:14" s="15" customFormat="1" ht="12.75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</row>
    <row r="1210" spans="1:14" s="15" customFormat="1" ht="12.75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</row>
    <row r="1211" spans="1:14" s="15" customFormat="1" ht="12.75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</row>
    <row r="1212" spans="1:14" s="15" customFormat="1" ht="12.75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</row>
    <row r="1213" spans="1:14" s="15" customFormat="1" ht="12.75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</row>
    <row r="1214" spans="1:14" s="15" customFormat="1" ht="12.75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</row>
    <row r="1215" spans="1:14" s="15" customFormat="1" ht="12.75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</row>
    <row r="1216" spans="1:14" s="15" customFormat="1" ht="12.75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</row>
    <row r="1217" spans="1:14" s="15" customFormat="1" ht="12.75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</row>
    <row r="1218" spans="1:14" s="15" customFormat="1" ht="12.75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</row>
    <row r="1219" spans="1:14" s="15" customFormat="1" ht="12.75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</row>
    <row r="1220" spans="1:14" s="15" customFormat="1" ht="12.75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</row>
    <row r="1221" spans="1:14" s="15" customFormat="1" ht="12.75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</row>
    <row r="1222" spans="1:14" s="15" customFormat="1" ht="12.75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</row>
    <row r="1223" spans="1:14" s="15" customFormat="1" ht="12.75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</row>
    <row r="1224" spans="1:14" s="15" customFormat="1" ht="12.75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</row>
    <row r="1225" spans="1:14" s="15" customFormat="1" ht="12.75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</row>
    <row r="1226" spans="1:14" s="15" customFormat="1" ht="12.75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</row>
    <row r="1227" spans="1:14" s="15" customFormat="1" ht="12.75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</row>
    <row r="1228" spans="1:14" s="15" customFormat="1" ht="12.75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</row>
    <row r="1229" spans="1:14" s="15" customFormat="1" ht="12.75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</row>
    <row r="1230" spans="1:14" s="15" customFormat="1" ht="12.75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</row>
    <row r="1231" spans="1:14" s="15" customFormat="1" ht="12.75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</row>
    <row r="1232" spans="1:14" s="15" customFormat="1" ht="12.75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</row>
    <row r="1233" spans="1:14" s="15" customFormat="1" ht="12.75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</row>
    <row r="1234" spans="1:14" s="15" customFormat="1" ht="12.75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</row>
    <row r="1235" spans="1:14" s="15" customFormat="1" ht="12.75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</row>
    <row r="1236" spans="1:14" s="15" customFormat="1" ht="12.75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</row>
    <row r="1237" spans="1:14" s="15" customFormat="1" ht="12.75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</row>
    <row r="1238" spans="1:14" s="15" customFormat="1" ht="12.75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</row>
    <row r="1239" spans="1:14" s="15" customFormat="1" ht="12.75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</row>
    <row r="1240" spans="1:14" s="15" customFormat="1" ht="12.75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</row>
    <row r="1241" spans="1:14" s="15" customFormat="1" ht="12.75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</row>
    <row r="1242" spans="1:14" s="15" customFormat="1" ht="12.75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</row>
    <row r="1243" spans="1:14" s="15" customFormat="1" ht="12.75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</row>
    <row r="1244" spans="1:14" s="15" customFormat="1" ht="12.75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</row>
    <row r="1245" spans="1:14" s="15" customFormat="1" ht="12.75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</row>
    <row r="1246" spans="1:14" s="15" customFormat="1" ht="12.75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</row>
    <row r="1247" spans="1:14" s="15" customFormat="1" ht="12.75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</row>
    <row r="1248" spans="1:14" s="15" customFormat="1" ht="12.75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</row>
    <row r="1249" spans="1:14" s="15" customFormat="1" ht="12.75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</row>
    <row r="1250" spans="1:14" s="15" customFormat="1" ht="12.75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</row>
    <row r="1251" spans="1:14" s="15" customFormat="1" ht="12.75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</row>
    <row r="1252" spans="1:14" s="15" customFormat="1" ht="12.75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</row>
    <row r="1253" spans="1:14" s="15" customFormat="1" ht="12.75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</row>
    <row r="1254" spans="1:14" s="15" customFormat="1" ht="12.75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</row>
    <row r="1255" spans="1:14" s="15" customFormat="1" ht="12.75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</row>
    <row r="1256" spans="1:14" s="15" customFormat="1" ht="12.75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</row>
    <row r="1257" spans="1:14" s="15" customFormat="1" ht="12.75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</row>
    <row r="1258" spans="1:14" s="15" customFormat="1" ht="12.75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</row>
    <row r="1259" spans="1:14" s="15" customFormat="1" ht="12.75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</row>
    <row r="1260" spans="1:14" s="15" customFormat="1" ht="12.75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</row>
    <row r="1261" spans="1:14" s="15" customFormat="1" ht="12.75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</row>
    <row r="1262" spans="1:14" s="15" customFormat="1" ht="12.75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/>
    </row>
    <row r="1263" spans="1:14" s="15" customFormat="1" ht="12.75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</row>
    <row r="1264" spans="1:14" s="15" customFormat="1" ht="12.75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</row>
    <row r="1265" spans="1:14" s="15" customFormat="1" ht="12.75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/>
    </row>
    <row r="1266" spans="1:14" s="15" customFormat="1" ht="12.75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/>
    </row>
    <row r="1267" spans="1:14" s="15" customFormat="1" ht="12.75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</row>
    <row r="1268" spans="1:14" s="15" customFormat="1" ht="12.75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/>
    </row>
    <row r="1269" spans="1:14" s="15" customFormat="1" ht="12.75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/>
    </row>
    <row r="1270" spans="1:14" s="15" customFormat="1" ht="12.75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</row>
    <row r="1271" spans="1:14" s="15" customFormat="1" ht="12.75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/>
    </row>
    <row r="1272" spans="1:14" s="15" customFormat="1" ht="12.75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/>
    </row>
    <row r="1273" spans="1:14" s="15" customFormat="1" ht="12.75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</row>
    <row r="1274" spans="1:14" s="15" customFormat="1" ht="12.75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/>
    </row>
    <row r="1275" spans="1:14" s="15" customFormat="1" ht="12.75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/>
    </row>
    <row r="1276" spans="1:14" s="15" customFormat="1" ht="12.75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</row>
    <row r="1277" spans="1:14" s="15" customFormat="1" ht="12.75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/>
    </row>
    <row r="1278" spans="1:14" s="15" customFormat="1" ht="12.75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/>
    </row>
    <row r="1279" spans="1:14" s="15" customFormat="1" ht="12.75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</row>
    <row r="1280" spans="1:14" s="15" customFormat="1" ht="12.75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/>
    </row>
    <row r="1281" spans="1:14" s="15" customFormat="1" ht="12.75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/>
    </row>
    <row r="1282" spans="1:14" s="15" customFormat="1" ht="12.75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</row>
    <row r="1283" spans="1:14" s="15" customFormat="1" ht="12.75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/>
    </row>
    <row r="1284" spans="1:14" s="15" customFormat="1" ht="12.75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/>
    </row>
    <row r="1285" spans="1:14" s="15" customFormat="1" ht="12.75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</row>
    <row r="1286" spans="1:14" s="15" customFormat="1" ht="12.75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/>
    </row>
    <row r="1287" spans="1:14" s="15" customFormat="1" ht="12.75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/>
    </row>
    <row r="1288" spans="1:14" s="15" customFormat="1" ht="12.75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</row>
    <row r="1289" spans="1:14" s="15" customFormat="1" ht="12.75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/>
    </row>
    <row r="1290" spans="1:14" s="15" customFormat="1" ht="12.75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/>
    </row>
    <row r="1291" spans="1:14" s="15" customFormat="1" ht="12.75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</row>
    <row r="1292" spans="1:14" s="15" customFormat="1" ht="12.75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/>
    </row>
    <row r="1293" spans="1:14" s="15" customFormat="1" ht="12.75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/>
    </row>
    <row r="1294" spans="1:14" s="15" customFormat="1" ht="12.75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</row>
    <row r="1295" spans="1:14" s="15" customFormat="1" ht="12.75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/>
    </row>
    <row r="1296" spans="1:14" s="15" customFormat="1" ht="12.75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/>
    </row>
    <row r="1297" spans="1:14" s="15" customFormat="1" ht="12.75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</row>
    <row r="1298" spans="1:14" s="15" customFormat="1" ht="12.75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/>
    </row>
    <row r="1299" spans="1:14" s="15" customFormat="1" ht="12.75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/>
    </row>
    <row r="1300" spans="1:14" s="15" customFormat="1" ht="12.75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</row>
    <row r="1301" spans="1:14" s="15" customFormat="1" ht="12.75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/>
    </row>
    <row r="1302" spans="1:14" s="15" customFormat="1" ht="12.75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/>
    </row>
    <row r="1303" spans="1:14" s="15" customFormat="1" ht="12.75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</row>
    <row r="1304" spans="1:14" s="15" customFormat="1" ht="12.75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/>
    </row>
    <row r="1305" spans="1:14" s="15" customFormat="1" ht="12.75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/>
    </row>
    <row r="1306" spans="1:14" s="15" customFormat="1" ht="12.75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</row>
    <row r="1307" spans="1:14" s="15" customFormat="1" ht="12.75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/>
    </row>
    <row r="1308" spans="1:14" s="15" customFormat="1" ht="12.75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/>
    </row>
    <row r="1309" spans="1:14" s="15" customFormat="1" ht="12.75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</row>
    <row r="1310" spans="1:14" s="15" customFormat="1" ht="12.75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/>
    </row>
    <row r="1311" spans="1:14" s="15" customFormat="1" ht="12.75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/>
    </row>
    <row r="1312" spans="1:14" s="15" customFormat="1" ht="12.75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</row>
    <row r="1313" spans="1:14" s="15" customFormat="1" ht="12.75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/>
    </row>
    <row r="1314" spans="1:14" s="15" customFormat="1" ht="12.75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/>
    </row>
    <row r="1315" spans="1:14" s="15" customFormat="1" ht="12.75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</row>
    <row r="1316" spans="1:14" s="15" customFormat="1" ht="12.75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/>
    </row>
    <row r="1317" spans="1:14" s="15" customFormat="1" ht="12.75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/>
    </row>
    <row r="1318" spans="1:14" s="15" customFormat="1" ht="12.75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</row>
    <row r="1319" spans="1:14" s="15" customFormat="1" ht="12.75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/>
    </row>
    <row r="1320" spans="1:14" s="15" customFormat="1" ht="12.75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/>
    </row>
    <row r="1321" spans="1:14" s="15" customFormat="1" ht="12.75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</row>
    <row r="1322" spans="1:14" s="15" customFormat="1" ht="12.75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/>
    </row>
    <row r="1323" spans="1:14" s="15" customFormat="1" ht="12.75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/>
    </row>
    <row r="1324" spans="1:14" s="15" customFormat="1" ht="12.75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</row>
    <row r="1325" spans="1:14" s="15" customFormat="1" ht="12.75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/>
    </row>
    <row r="1326" spans="1:14" s="15" customFormat="1" ht="12.75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/>
    </row>
    <row r="1327" spans="1:14" s="15" customFormat="1" ht="12.75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</row>
    <row r="1328" spans="1:14" s="15" customFormat="1" ht="12.75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/>
    </row>
    <row r="1329" spans="1:14" s="15" customFormat="1" ht="12.75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/>
    </row>
    <row r="1330" spans="1:14" s="15" customFormat="1" ht="12.75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</row>
    <row r="1331" spans="1:14" s="15" customFormat="1" ht="12.75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/>
    </row>
    <row r="1332" spans="1:14" s="15" customFormat="1" ht="12.75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/>
    </row>
    <row r="1333" spans="1:14" s="15" customFormat="1" ht="12.75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</row>
    <row r="1334" spans="1:14" s="15" customFormat="1" ht="12.75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/>
    </row>
    <row r="1335" spans="1:14" s="15" customFormat="1" ht="12.75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/>
    </row>
    <row r="1336" spans="1:14" s="15" customFormat="1" ht="12.75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</row>
    <row r="1337" spans="1:14" s="15" customFormat="1" ht="12.75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/>
    </row>
    <row r="1338" spans="1:14" s="15" customFormat="1" ht="12.75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/>
    </row>
    <row r="1339" spans="1:14" s="15" customFormat="1" ht="12.75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</row>
    <row r="1340" spans="1:14" s="15" customFormat="1" ht="12.75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/>
    </row>
    <row r="1341" spans="1:14" s="15" customFormat="1" ht="12.75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/>
    </row>
    <row r="1342" spans="1:14" s="15" customFormat="1" ht="12.75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</row>
    <row r="1343" spans="1:14" s="15" customFormat="1" ht="12.75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/>
    </row>
    <row r="1344" spans="1:14" s="15" customFormat="1" ht="12.75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/>
    </row>
    <row r="1345" spans="1:14" s="15" customFormat="1" ht="12.75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</row>
    <row r="1346" spans="1:14" s="15" customFormat="1" ht="12.75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/>
    </row>
    <row r="1347" spans="1:14" s="15" customFormat="1" ht="12.75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/>
    </row>
    <row r="1348" spans="1:14" s="15" customFormat="1" ht="12.75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</row>
    <row r="1349" spans="1:14" s="15" customFormat="1" ht="12.75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/>
    </row>
    <row r="1350" spans="1:14" s="15" customFormat="1" ht="12.75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/>
    </row>
    <row r="1351" spans="1:14" s="15" customFormat="1" ht="12.75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</row>
    <row r="1352" spans="1:14" s="15" customFormat="1" ht="12.75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/>
    </row>
    <row r="1353" spans="1:14" s="15" customFormat="1" ht="12.75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/>
    </row>
    <row r="1354" spans="1:14" s="15" customFormat="1" ht="12.75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</row>
    <row r="1355" spans="1:14" s="15" customFormat="1" ht="12.75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/>
    </row>
    <row r="1356" spans="1:14" s="15" customFormat="1" ht="12.75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/>
    </row>
    <row r="1357" spans="1:14" s="15" customFormat="1" ht="12.75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</row>
    <row r="1358" spans="1:14" s="15" customFormat="1" ht="12.75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/>
    </row>
    <row r="1359" spans="1:14" s="15" customFormat="1" ht="12.75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/>
    </row>
    <row r="1360" spans="1:14" s="15" customFormat="1" ht="12.75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</row>
    <row r="1361" spans="1:14" s="15" customFormat="1" ht="12.75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/>
    </row>
    <row r="1362" spans="1:14" s="15" customFormat="1" ht="12.75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/>
    </row>
    <row r="1363" spans="1:14" s="15" customFormat="1" ht="12.75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</row>
    <row r="1364" spans="1:14" s="15" customFormat="1" ht="12.75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/>
    </row>
    <row r="1365" spans="1:14" s="15" customFormat="1" ht="12.75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/>
    </row>
    <row r="1366" spans="1:14" s="15" customFormat="1" ht="12.75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</row>
    <row r="1367" spans="1:14" s="15" customFormat="1" ht="12.75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/>
    </row>
    <row r="1368" spans="1:14" s="15" customFormat="1" ht="12.75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  <c r="N1368"/>
    </row>
    <row r="1369" spans="1:14" s="15" customFormat="1" ht="12.75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</row>
    <row r="1370" spans="1:14" s="15" customFormat="1" ht="12.75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</row>
    <row r="1371" spans="1:14" s="15" customFormat="1" ht="12.75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  <c r="N1371"/>
    </row>
    <row r="1372" spans="1:14" s="15" customFormat="1" ht="12.75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</row>
    <row r="1373" spans="1:14" s="15" customFormat="1" ht="12.75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/>
    </row>
    <row r="1374" spans="1:14" s="15" customFormat="1" ht="12.75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  <c r="N1374"/>
    </row>
    <row r="1375" spans="1:14" s="15" customFormat="1" ht="12.75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</row>
    <row r="1376" spans="1:14" s="15" customFormat="1" ht="12.75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/>
    </row>
    <row r="1377" spans="1:14" s="15" customFormat="1" ht="12.75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  <c r="N1377"/>
    </row>
    <row r="1378" spans="1:14" s="15" customFormat="1" ht="12.75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</row>
    <row r="1379" spans="1:14" s="15" customFormat="1" ht="12.75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/>
    </row>
    <row r="1380" spans="1:14" s="15" customFormat="1" ht="12.75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  <c r="N1380"/>
    </row>
    <row r="1381" spans="1:14" s="15" customFormat="1" ht="12.75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</row>
    <row r="1382" spans="1:14" s="15" customFormat="1" ht="12.75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  <c r="N1382"/>
    </row>
    <row r="1383" spans="1:14" s="15" customFormat="1" ht="12.75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  <c r="N1383"/>
    </row>
    <row r="1384" spans="1:14" s="15" customFormat="1" ht="12.75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</row>
    <row r="1385" spans="1:14" s="15" customFormat="1" ht="12.75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  <c r="N1385"/>
    </row>
    <row r="1386" spans="1:14" s="15" customFormat="1" ht="12.75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  <c r="N1386"/>
    </row>
    <row r="1387" spans="1:14" s="15" customFormat="1" ht="12.75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</row>
    <row r="1388" spans="1:14" s="15" customFormat="1" ht="12.75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</row>
    <row r="1389" spans="1:14" s="15" customFormat="1" ht="12.75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  <c r="N1389"/>
    </row>
    <row r="1390" spans="1:14" s="15" customFormat="1" ht="12.75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</row>
    <row r="1391" spans="1:14" s="15" customFormat="1" ht="12.75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/>
    </row>
    <row r="1392" spans="1:14" s="15" customFormat="1" ht="12.75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  <c r="N1392"/>
    </row>
    <row r="1393" spans="1:14" s="15" customFormat="1" ht="12.75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</row>
    <row r="1394" spans="1:14" s="15" customFormat="1" ht="12.75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/>
    </row>
    <row r="1395" spans="1:14" s="15" customFormat="1" ht="12.75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/>
    </row>
    <row r="1396" spans="1:14" s="15" customFormat="1" ht="12.75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</row>
    <row r="1397" spans="1:14" s="15" customFormat="1" ht="12.75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/>
    </row>
    <row r="1398" spans="1:14" s="15" customFormat="1" ht="12.75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</row>
    <row r="1399" spans="1:14" s="15" customFormat="1" ht="12.75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</row>
    <row r="1400" spans="1:14" s="15" customFormat="1" ht="12.75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/>
    </row>
    <row r="1401" spans="1:14" s="15" customFormat="1" ht="12.75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</row>
    <row r="1402" spans="1:14" s="15" customFormat="1" ht="12.75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</row>
    <row r="1403" spans="1:14" s="15" customFormat="1" ht="12.75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  <c r="N1403"/>
    </row>
    <row r="1404" spans="1:14" s="15" customFormat="1" ht="12.75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</row>
    <row r="1405" spans="1:14" s="15" customFormat="1" ht="12.75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</row>
    <row r="1406" spans="1:14" s="15" customFormat="1" ht="12.75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  <c r="N1406"/>
    </row>
    <row r="1407" spans="1:14" s="15" customFormat="1" ht="12.75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</row>
    <row r="1408" spans="1:14" s="15" customFormat="1" ht="12.75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</row>
    <row r="1409" spans="1:14" s="15" customFormat="1" ht="12.75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  <c r="N1409"/>
    </row>
    <row r="1410" spans="1:14" s="15" customFormat="1" ht="12.75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</row>
    <row r="1411" spans="1:14" s="15" customFormat="1" ht="12.75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</row>
    <row r="1412" spans="1:14" s="15" customFormat="1" ht="12.75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  <c r="N1412"/>
    </row>
    <row r="1413" spans="1:14" s="15" customFormat="1" ht="12.75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</row>
    <row r="1414" spans="1:14" s="15" customFormat="1" ht="12.75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</row>
    <row r="1415" spans="1:14" s="15" customFormat="1" ht="12.75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  <c r="N1415"/>
    </row>
    <row r="1416" spans="1:14" s="15" customFormat="1" ht="12.75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</row>
    <row r="1417" spans="1:14" s="15" customFormat="1" ht="12.75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</row>
    <row r="1418" spans="1:14" s="15" customFormat="1" ht="12.75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  <c r="N1418"/>
    </row>
    <row r="1419" spans="1:14" s="15" customFormat="1" ht="12.75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</row>
    <row r="1420" spans="1:14" s="15" customFormat="1" ht="12.75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</row>
    <row r="1421" spans="1:14" s="15" customFormat="1" ht="12.75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  <c r="N1421"/>
    </row>
    <row r="1422" spans="1:14" s="15" customFormat="1" ht="12.75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</row>
    <row r="1423" spans="1:14" s="15" customFormat="1" ht="12.75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</row>
    <row r="1424" spans="1:14" s="15" customFormat="1" ht="12.75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  <c r="N1424"/>
    </row>
    <row r="1425" spans="1:14" s="15" customFormat="1" ht="12.75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</row>
    <row r="1426" spans="1:14" s="15" customFormat="1" ht="12.75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</row>
    <row r="1427" spans="1:14" s="15" customFormat="1" ht="12.75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/>
    </row>
    <row r="1428" spans="1:14" s="15" customFormat="1" ht="12.75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</row>
    <row r="1429" spans="1:14" s="15" customFormat="1" ht="12.75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</row>
    <row r="1430" spans="1:14" s="15" customFormat="1" ht="12.75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/>
    </row>
    <row r="1431" spans="1:14" s="15" customFormat="1" ht="12.75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</row>
    <row r="1432" spans="1:14" s="15" customFormat="1" ht="12.75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</row>
    <row r="1433" spans="1:14" s="15" customFormat="1" ht="12.75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/>
    </row>
    <row r="1434" spans="1:14" s="15" customFormat="1" ht="12.75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</row>
    <row r="1435" spans="1:14" s="15" customFormat="1" ht="12.75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</row>
    <row r="1436" spans="1:14" s="15" customFormat="1" ht="12.75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/>
    </row>
    <row r="1437" spans="1:14" s="15" customFormat="1" ht="12.75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</row>
    <row r="1438" spans="1:14" s="15" customFormat="1" ht="12.75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</row>
    <row r="1439" spans="1:14" s="15" customFormat="1" ht="12.75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/>
    </row>
    <row r="1440" spans="1:14" s="15" customFormat="1" ht="12.75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</row>
    <row r="1441" spans="1:14" s="15" customFormat="1" ht="12.75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</row>
    <row r="1442" spans="1:14" s="15" customFormat="1" ht="12.75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/>
    </row>
    <row r="1443" spans="1:14" s="15" customFormat="1" ht="12.75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</row>
    <row r="1444" spans="1:14" s="15" customFormat="1" ht="12.75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</row>
    <row r="1445" spans="1:14" s="15" customFormat="1" ht="12.75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  <c r="N1445"/>
    </row>
    <row r="1446" spans="1:14" s="15" customFormat="1" ht="12.75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</row>
    <row r="1447" spans="1:14" s="15" customFormat="1" ht="12.75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</row>
    <row r="1448" spans="1:14" s="15" customFormat="1" ht="12.75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  <c r="N1448"/>
    </row>
    <row r="1449" spans="1:14" s="15" customFormat="1" ht="12.75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</row>
    <row r="1450" spans="1:14" s="15" customFormat="1" ht="12.75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</row>
    <row r="1451" spans="1:14" s="15" customFormat="1" ht="12.75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  <c r="N1451"/>
    </row>
    <row r="1452" spans="1:14" s="15" customFormat="1" ht="12.75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</row>
    <row r="1453" spans="1:14" s="15" customFormat="1" ht="12.75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</row>
    <row r="1454" spans="1:14" s="15" customFormat="1" ht="12.75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/>
    </row>
    <row r="1455" spans="1:14" s="15" customFormat="1" ht="12.75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</row>
    <row r="1456" spans="1:14" s="15" customFormat="1" ht="12.75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</row>
    <row r="1457" spans="1:14" s="15" customFormat="1" ht="12.75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/>
    </row>
    <row r="1458" spans="1:14" s="15" customFormat="1" ht="12.75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</row>
    <row r="1459" spans="1:14" s="15" customFormat="1" ht="12.75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</row>
    <row r="1460" spans="1:14" s="15" customFormat="1" ht="12.75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/>
    </row>
    <row r="1461" spans="1:14" s="15" customFormat="1" ht="12.75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</row>
    <row r="1462" spans="1:14" s="15" customFormat="1" ht="12.75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</row>
    <row r="1463" spans="1:14" s="15" customFormat="1" ht="12.75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/>
    </row>
    <row r="1464" spans="1:14" s="15" customFormat="1" ht="12.75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</row>
    <row r="1465" spans="1:14" s="15" customFormat="1" ht="12.75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</row>
    <row r="1466" spans="1:14" s="15" customFormat="1" ht="12.75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  <c r="N1466"/>
    </row>
    <row r="1467" spans="1:14" s="15" customFormat="1" ht="12.75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</row>
    <row r="1468" spans="1:14" s="15" customFormat="1" ht="12.75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</row>
    <row r="1469" spans="1:14" s="15" customFormat="1" ht="12.75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  <c r="N1469"/>
    </row>
    <row r="1470" spans="1:14" s="15" customFormat="1" ht="12.75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</row>
    <row r="1471" spans="1:14" s="15" customFormat="1" ht="12.75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</row>
    <row r="1472" spans="1:14" s="15" customFormat="1" ht="12.75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  <c r="N1472"/>
    </row>
    <row r="1473" spans="1:14" s="15" customFormat="1" ht="12.75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</row>
    <row r="1474" spans="1:14" s="15" customFormat="1" ht="12.75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</row>
    <row r="1475" spans="1:14" s="15" customFormat="1" ht="12.75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  <c r="N1475"/>
    </row>
    <row r="1476" spans="1:14" s="15" customFormat="1" ht="12.75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</row>
    <row r="1477" spans="1:14" s="15" customFormat="1" ht="12.75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</row>
    <row r="1478" spans="1:14" s="15" customFormat="1" ht="12.75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  <c r="N1478"/>
    </row>
    <row r="1479" spans="1:14" s="15" customFormat="1" ht="12.75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</row>
    <row r="1480" spans="1:14" s="15" customFormat="1" ht="12.75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</row>
    <row r="1481" spans="1:14" s="15" customFormat="1" ht="12.75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  <c r="N1481"/>
    </row>
    <row r="1482" spans="1:14" s="15" customFormat="1" ht="12.75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</row>
    <row r="1483" spans="1:14" s="15" customFormat="1" ht="12.75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</row>
    <row r="1484" spans="1:14" s="15" customFormat="1" ht="12.75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  <c r="N1484"/>
    </row>
    <row r="1485" spans="1:14" s="15" customFormat="1" ht="12.75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</row>
    <row r="1486" spans="1:14" s="15" customFormat="1" ht="12.75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</row>
    <row r="1487" spans="1:14" s="15" customFormat="1" ht="12.75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/>
    </row>
    <row r="1488" spans="1:14" s="15" customFormat="1" ht="12.75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</row>
    <row r="1489" spans="1:14" s="15" customFormat="1" ht="12.75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</row>
    <row r="1490" spans="1:14" s="15" customFormat="1" ht="12.75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/>
    </row>
    <row r="1491" spans="1:14" s="15" customFormat="1" ht="12.75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</row>
    <row r="1492" spans="1:14" s="15" customFormat="1" ht="12.75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</row>
    <row r="1493" spans="1:14" s="15" customFormat="1" ht="12.75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/>
    </row>
    <row r="1494" spans="1:14" s="15" customFormat="1" ht="12.75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</row>
    <row r="1495" spans="1:14" s="15" customFormat="1" ht="12.75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</row>
    <row r="1496" spans="1:14" s="15" customFormat="1" ht="12.75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/>
    </row>
    <row r="1497" spans="1:14" s="15" customFormat="1" ht="12.75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</row>
    <row r="1498" spans="1:14" s="15" customFormat="1" ht="12.75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</row>
    <row r="1499" spans="1:14" s="15" customFormat="1" ht="12.75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</row>
    <row r="1500" spans="1:14" s="15" customFormat="1" ht="12.75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</row>
    <row r="1501" spans="1:14" s="15" customFormat="1" ht="12.75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</row>
    <row r="1502" spans="1:14" s="15" customFormat="1" ht="12.75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/>
    </row>
    <row r="1503" spans="1:14" s="15" customFormat="1" ht="12.75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</row>
    <row r="1504" spans="1:14" s="15" customFormat="1" ht="12.75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</row>
    <row r="1505" spans="1:14" s="15" customFormat="1" ht="12.75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</row>
    <row r="1506" spans="1:14" s="15" customFormat="1" ht="12.75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</row>
    <row r="1507" spans="1:14" s="15" customFormat="1" ht="12.75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</row>
    <row r="1508" spans="1:14" s="15" customFormat="1" ht="12.75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/>
    </row>
    <row r="1509" spans="1:14" s="15" customFormat="1" ht="12.75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</row>
    <row r="1510" spans="1:14" s="15" customFormat="1" ht="12.75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</row>
    <row r="1511" spans="1:14" s="15" customFormat="1" ht="12.75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  <c r="N1511"/>
    </row>
    <row r="1512" spans="1:14" s="15" customFormat="1" ht="12.75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</row>
    <row r="1513" spans="1:14" s="15" customFormat="1" ht="12.75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</row>
    <row r="1514" spans="1:14" s="15" customFormat="1" ht="12.75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  <c r="N1514"/>
    </row>
    <row r="1515" spans="1:14" s="15" customFormat="1" ht="12.75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</row>
    <row r="1516" spans="1:14" s="15" customFormat="1" ht="12.75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</row>
    <row r="1517" spans="1:14" s="15" customFormat="1" ht="12.75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  <c r="N1517"/>
    </row>
    <row r="1518" spans="1:14" s="15" customFormat="1" ht="12.75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</row>
    <row r="1519" spans="1:14" s="15" customFormat="1" ht="12.75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</row>
    <row r="1520" spans="1:14" s="15" customFormat="1" ht="12.75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  <c r="N1520"/>
    </row>
    <row r="1521" spans="1:14" s="15" customFormat="1" ht="12.75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</row>
    <row r="1522" spans="1:14" s="15" customFormat="1" ht="12.75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</row>
    <row r="1523" spans="1:14" s="15" customFormat="1" ht="12.75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  <c r="N1523"/>
    </row>
    <row r="1524" spans="1:14" s="15" customFormat="1" ht="12.75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</row>
    <row r="1525" spans="1:14" s="15" customFormat="1" ht="12.75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</row>
    <row r="1526" spans="1:14" s="15" customFormat="1" ht="12.75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  <c r="N1526"/>
    </row>
    <row r="1527" spans="1:14" s="15" customFormat="1" ht="12.75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</row>
    <row r="1528" spans="1:14" s="15" customFormat="1" ht="12.75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</row>
    <row r="1529" spans="1:14" s="15" customFormat="1" ht="12.75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  <c r="N1529"/>
    </row>
    <row r="1530" spans="1:14" s="15" customFormat="1" ht="12.75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</row>
    <row r="1531" spans="1:14" s="15" customFormat="1" ht="12.75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</row>
    <row r="1532" spans="1:14" s="15" customFormat="1" ht="12.75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  <c r="N1532"/>
    </row>
    <row r="1533" spans="1:14" s="15" customFormat="1" ht="12.75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</row>
    <row r="1534" spans="1:14" s="15" customFormat="1" ht="12.75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</row>
    <row r="1535" spans="1:14" s="15" customFormat="1" ht="12.75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  <c r="N1535"/>
    </row>
    <row r="1536" spans="1:14" s="15" customFormat="1" ht="12.75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</row>
    <row r="1537" spans="1:14" s="15" customFormat="1" ht="12.75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</row>
    <row r="1538" spans="1:14" s="15" customFormat="1" ht="12.75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  <c r="N1538"/>
    </row>
    <row r="1539" spans="1:14" s="15" customFormat="1" ht="12.75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</row>
    <row r="1540" spans="1:14" s="15" customFormat="1" ht="12.75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</row>
    <row r="1541" spans="1:14" s="15" customFormat="1" ht="12.75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  <c r="N1541"/>
    </row>
    <row r="1542" spans="1:14" s="15" customFormat="1" ht="12.75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</row>
    <row r="1543" spans="1:14" s="15" customFormat="1" ht="12.75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</row>
    <row r="1544" spans="1:14" s="15" customFormat="1" ht="12.75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  <c r="N1544"/>
    </row>
    <row r="1545" spans="1:14" s="15" customFormat="1" ht="12.75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</row>
    <row r="1546" spans="1:14" s="15" customFormat="1" ht="12.75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</row>
    <row r="1547" spans="1:14" s="15" customFormat="1" ht="12.75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  <c r="N1547"/>
    </row>
    <row r="1548" spans="1:14" s="15" customFormat="1" ht="12.75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</row>
    <row r="1549" spans="1:14" s="15" customFormat="1" ht="12.75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</row>
    <row r="1550" spans="1:14" s="15" customFormat="1" ht="12.75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  <c r="N1550"/>
    </row>
    <row r="1551" spans="1:14" s="15" customFormat="1" ht="12.75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</row>
    <row r="1552" spans="1:14" s="15" customFormat="1" ht="12.75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</row>
    <row r="1553" spans="1:14" s="15" customFormat="1" ht="12.75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  <c r="N1553"/>
    </row>
    <row r="1554" spans="1:14" s="15" customFormat="1" ht="12.75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</row>
    <row r="1555" spans="1:14" s="15" customFormat="1" ht="12.75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</row>
    <row r="1556" spans="1:14" s="15" customFormat="1" ht="12.75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  <c r="N1556"/>
    </row>
    <row r="1557" spans="1:14" s="15" customFormat="1" ht="12.75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</row>
    <row r="1558" spans="1:14" s="15" customFormat="1" ht="12.75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</row>
    <row r="1559" spans="1:14" s="15" customFormat="1" ht="12.75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  <c r="N1559"/>
    </row>
    <row r="1560" spans="1:14" s="15" customFormat="1" ht="12.75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</row>
    <row r="1561" spans="1:14" s="15" customFormat="1" ht="12.75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</row>
    <row r="1562" spans="1:14" s="15" customFormat="1" ht="12.75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  <c r="N1562"/>
    </row>
    <row r="1563" spans="1:14" s="15" customFormat="1" ht="12.75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</row>
    <row r="1564" spans="1:14" s="15" customFormat="1" ht="12.75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</row>
    <row r="1565" spans="1:14" s="15" customFormat="1" ht="12.75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  <c r="N1565"/>
    </row>
    <row r="1566" spans="1:14" s="15" customFormat="1" ht="12.75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</row>
    <row r="1567" spans="1:14" s="15" customFormat="1" ht="12.75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</row>
    <row r="1568" spans="1:14" s="15" customFormat="1" ht="12.75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  <c r="N1568"/>
    </row>
    <row r="1569" spans="1:14" s="15" customFormat="1" ht="12.75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</row>
    <row r="1570" spans="1:14" s="15" customFormat="1" ht="12.75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</row>
    <row r="1571" spans="1:14" s="15" customFormat="1" ht="12.75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  <c r="N1571"/>
    </row>
    <row r="1572" spans="1:14" s="15" customFormat="1" ht="12.75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</row>
    <row r="1573" spans="1:14" s="15" customFormat="1" ht="12.75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</row>
    <row r="1574" spans="1:14" s="15" customFormat="1" ht="12.75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  <c r="N1574"/>
    </row>
    <row r="1575" spans="1:14" s="15" customFormat="1" ht="12.75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</row>
    <row r="1576" spans="1:14" s="15" customFormat="1" ht="12.75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</row>
    <row r="1577" spans="1:14" s="15" customFormat="1" ht="12.75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  <c r="N1577"/>
    </row>
    <row r="1578" spans="1:14" s="15" customFormat="1" ht="12.75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</row>
    <row r="1579" spans="1:14" s="15" customFormat="1" ht="12.75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</row>
    <row r="1580" spans="1:14" s="15" customFormat="1" ht="12.75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  <c r="N1580"/>
    </row>
    <row r="1581" spans="1:14" s="15" customFormat="1" ht="12.75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</row>
    <row r="1582" spans="1:14" s="15" customFormat="1" ht="12.75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</row>
    <row r="1583" spans="1:14" s="15" customFormat="1" ht="12.75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  <c r="N1583"/>
    </row>
    <row r="1584" spans="1:14" s="15" customFormat="1" ht="12.75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</row>
    <row r="1585" spans="1:14" s="15" customFormat="1" ht="12.75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</row>
    <row r="1586" spans="1:14" s="15" customFormat="1" ht="12.75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  <c r="N1586"/>
    </row>
    <row r="1587" spans="1:14" s="15" customFormat="1" ht="12.75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</row>
    <row r="1588" spans="1:14" s="15" customFormat="1" ht="12.75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</row>
    <row r="1589" spans="1:14" s="15" customFormat="1" ht="12.75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  <c r="N1589"/>
    </row>
    <row r="1590" spans="1:14" s="15" customFormat="1" ht="12.75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</row>
    <row r="1591" spans="1:14" s="15" customFormat="1" ht="12.75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</row>
    <row r="1592" spans="1:14" s="15" customFormat="1" ht="12.75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/>
    </row>
    <row r="1593" spans="1:14" s="15" customFormat="1" ht="12.75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</row>
    <row r="1594" spans="1:14" s="15" customFormat="1" ht="12.75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</row>
    <row r="1595" spans="1:14" s="15" customFormat="1" ht="12.75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  <c r="N1595"/>
    </row>
    <row r="1596" spans="1:14" s="15" customFormat="1" ht="12.75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</row>
    <row r="1597" spans="1:14" s="15" customFormat="1" ht="12.75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</row>
    <row r="1598" spans="1:14" s="15" customFormat="1" ht="12.75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  <c r="N1598"/>
    </row>
    <row r="1599" spans="1:14" s="15" customFormat="1" ht="12.75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</row>
    <row r="1600" spans="1:14" s="15" customFormat="1" ht="12.75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</row>
    <row r="1601" spans="1:14" s="15" customFormat="1" ht="12.75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  <c r="N1601"/>
    </row>
    <row r="1602" spans="1:14" s="15" customFormat="1" ht="12.75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</row>
    <row r="1603" spans="1:14" s="15" customFormat="1" ht="12.75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</row>
    <row r="1604" spans="1:14" s="15" customFormat="1" ht="12.75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  <c r="N1604"/>
    </row>
    <row r="1605" spans="1:14" s="15" customFormat="1" ht="12.75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</row>
    <row r="1606" spans="1:14" s="15" customFormat="1" ht="12.75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</row>
    <row r="1607" spans="1:14" s="15" customFormat="1" ht="12.75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  <c r="N1607"/>
    </row>
    <row r="1608" spans="1:14" s="15" customFormat="1" ht="12.75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</row>
    <row r="1609" spans="1:14" s="15" customFormat="1" ht="12.75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</row>
    <row r="1610" spans="1:14" s="15" customFormat="1" ht="12.75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  <c r="N1610"/>
    </row>
    <row r="1611" spans="1:14" s="15" customFormat="1" ht="12.75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</row>
    <row r="1612" spans="1:14" s="15" customFormat="1" ht="12.75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</row>
    <row r="1613" spans="1:14" s="15" customFormat="1" ht="12.75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  <c r="N1613"/>
    </row>
    <row r="1614" spans="1:14" s="15" customFormat="1" ht="12.75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</row>
    <row r="1615" spans="1:14" s="15" customFormat="1" ht="12.75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</row>
    <row r="1616" spans="1:14" s="15" customFormat="1" ht="12.75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  <c r="N1616"/>
    </row>
    <row r="1617" spans="1:14" s="15" customFormat="1" ht="12.75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</row>
    <row r="1618" spans="1:14" s="15" customFormat="1" ht="12.75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</row>
    <row r="1619" spans="1:14" s="15" customFormat="1" ht="12.75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  <c r="N1619"/>
    </row>
    <row r="1620" spans="1:14" s="15" customFormat="1" ht="12.75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</row>
    <row r="1621" spans="1:14" s="15" customFormat="1" ht="12.75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</row>
    <row r="1622" spans="1:14" s="15" customFormat="1" ht="12.75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  <c r="N1622"/>
    </row>
    <row r="1623" spans="1:14" s="15" customFormat="1" ht="12.75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</row>
    <row r="1624" spans="1:14" s="15" customFormat="1" ht="12.75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</row>
    <row r="1625" spans="1:14" s="15" customFormat="1" ht="12.75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  <c r="N1625"/>
    </row>
    <row r="1626" spans="1:14" s="15" customFormat="1" ht="12.75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</row>
    <row r="1627" spans="1:14" s="15" customFormat="1" ht="12.75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</row>
    <row r="1628" spans="1:14" s="15" customFormat="1" ht="12.75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  <c r="N1628"/>
    </row>
    <row r="1629" spans="1:14" s="15" customFormat="1" ht="12.75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</row>
    <row r="1630" spans="1:14" s="15" customFormat="1" ht="12.75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</row>
    <row r="1631" spans="1:14" s="15" customFormat="1" ht="12.75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  <c r="N1631"/>
    </row>
    <row r="1632" spans="1:14" s="15" customFormat="1" ht="12.75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</row>
    <row r="1633" spans="1:14" s="15" customFormat="1" ht="12.75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</row>
    <row r="1634" spans="1:14" s="15" customFormat="1" ht="12.75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  <c r="N1634"/>
    </row>
    <row r="1635" spans="1:14" s="15" customFormat="1" ht="12.75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</row>
    <row r="1636" spans="1:14" s="15" customFormat="1" ht="12.75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</row>
    <row r="1637" spans="1:14" s="15" customFormat="1" ht="12.75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  <c r="N1637"/>
    </row>
    <row r="1638" spans="1:14" s="15" customFormat="1" ht="12.75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</row>
    <row r="1639" spans="1:14" s="15" customFormat="1" ht="12.75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</row>
    <row r="1640" spans="1:14" s="15" customFormat="1" ht="12.75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  <c r="N1640"/>
    </row>
    <row r="1641" spans="1:14" s="15" customFormat="1" ht="12.75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</row>
    <row r="1642" spans="1:14" s="15" customFormat="1" ht="12.75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</row>
    <row r="1643" spans="1:14" s="15" customFormat="1" ht="12.75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  <c r="N1643"/>
    </row>
    <row r="1644" spans="1:14" s="15" customFormat="1" ht="12.75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</row>
    <row r="1645" spans="1:14" s="15" customFormat="1" ht="12.75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</row>
    <row r="1646" spans="1:14" s="15" customFormat="1" ht="12.75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  <c r="N1646"/>
    </row>
    <row r="1647" spans="1:14" s="15" customFormat="1" ht="12.75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</row>
    <row r="1648" spans="1:14" s="15" customFormat="1" ht="12.75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</row>
    <row r="1649" spans="1:14" s="15" customFormat="1" ht="12.75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  <c r="N1649"/>
    </row>
    <row r="1650" spans="1:14" s="15" customFormat="1" ht="12.75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</row>
    <row r="1651" spans="1:14" s="15" customFormat="1" ht="12.75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</row>
    <row r="1652" spans="1:14" s="15" customFormat="1" ht="12.75">
      <c r="A1652"/>
      <c r="B1652"/>
      <c r="C1652"/>
      <c r="D1652"/>
      <c r="E1652"/>
      <c r="F1652"/>
      <c r="G1652"/>
      <c r="H1652"/>
      <c r="I1652"/>
      <c r="J1652"/>
      <c r="K1652"/>
      <c r="L1652"/>
      <c r="M1652"/>
      <c r="N1652"/>
    </row>
    <row r="1653" spans="1:14" s="15" customFormat="1" ht="12.75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</row>
    <row r="1654" spans="1:14" s="15" customFormat="1" ht="12.75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</row>
    <row r="1655" spans="1:14" s="15" customFormat="1" ht="12.75">
      <c r="A1655"/>
      <c r="B1655"/>
      <c r="C1655"/>
      <c r="D1655"/>
      <c r="E1655"/>
      <c r="F1655"/>
      <c r="G1655"/>
      <c r="H1655"/>
      <c r="I1655"/>
      <c r="J1655"/>
      <c r="K1655"/>
      <c r="L1655"/>
      <c r="M1655"/>
      <c r="N1655"/>
    </row>
    <row r="1656" spans="1:14" s="15" customFormat="1" ht="12.75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</row>
    <row r="1657" spans="1:14" s="15" customFormat="1" ht="12.75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</row>
    <row r="1658" spans="1:14" s="15" customFormat="1" ht="12.75">
      <c r="A1658"/>
      <c r="B1658"/>
      <c r="C1658"/>
      <c r="D1658"/>
      <c r="E1658"/>
      <c r="F1658"/>
      <c r="G1658"/>
      <c r="H1658"/>
      <c r="I1658"/>
      <c r="J1658"/>
      <c r="K1658"/>
      <c r="L1658"/>
      <c r="M1658"/>
      <c r="N1658"/>
    </row>
    <row r="1659" spans="1:14" s="15" customFormat="1" ht="12.75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</row>
    <row r="1660" spans="1:14" s="15" customFormat="1" ht="12.75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</row>
    <row r="1661" spans="1:14" s="15" customFormat="1" ht="12.75">
      <c r="A1661"/>
      <c r="B1661"/>
      <c r="C1661"/>
      <c r="D1661"/>
      <c r="E1661"/>
      <c r="F1661"/>
      <c r="G1661"/>
      <c r="H1661"/>
      <c r="I1661"/>
      <c r="J1661"/>
      <c r="K1661"/>
      <c r="L1661"/>
      <c r="M1661"/>
      <c r="N1661"/>
    </row>
    <row r="1662" spans="1:14" s="15" customFormat="1" ht="12.75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</row>
    <row r="1663" spans="1:14" s="15" customFormat="1" ht="12.75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</row>
    <row r="1664" spans="1:14" s="15" customFormat="1" ht="12.75">
      <c r="A1664"/>
      <c r="B1664"/>
      <c r="C1664"/>
      <c r="D1664"/>
      <c r="E1664"/>
      <c r="F1664"/>
      <c r="G1664"/>
      <c r="H1664"/>
      <c r="I1664"/>
      <c r="J1664"/>
      <c r="K1664"/>
      <c r="L1664"/>
      <c r="M1664"/>
      <c r="N1664"/>
    </row>
    <row r="1665" spans="1:14" s="15" customFormat="1" ht="12.75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</row>
    <row r="1666" spans="1:14" s="15" customFormat="1" ht="12.75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</row>
    <row r="1667" spans="1:14" s="15" customFormat="1" ht="12.75">
      <c r="A1667"/>
      <c r="B1667"/>
      <c r="C1667"/>
      <c r="D1667"/>
      <c r="E1667"/>
      <c r="F1667"/>
      <c r="G1667"/>
      <c r="H1667"/>
      <c r="I1667"/>
      <c r="J1667"/>
      <c r="K1667"/>
      <c r="L1667"/>
      <c r="M1667"/>
      <c r="N1667"/>
    </row>
    <row r="1668" spans="1:14" s="15" customFormat="1" ht="12.75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</row>
    <row r="1669" spans="1:14" s="15" customFormat="1" ht="12.75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</row>
    <row r="1670" spans="1:14" s="15" customFormat="1" ht="12.75">
      <c r="A1670"/>
      <c r="B1670"/>
      <c r="C1670"/>
      <c r="D1670"/>
      <c r="E1670"/>
      <c r="F1670"/>
      <c r="G1670"/>
      <c r="H1670"/>
      <c r="I1670"/>
      <c r="J1670"/>
      <c r="K1670"/>
      <c r="L1670"/>
      <c r="M1670"/>
      <c r="N1670"/>
    </row>
    <row r="1671" spans="1:14" s="15" customFormat="1" ht="12.75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</row>
    <row r="1672" spans="1:14" s="15" customFormat="1" ht="12.75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</row>
    <row r="1673" spans="1:14" s="15" customFormat="1" ht="12.75">
      <c r="A1673"/>
      <c r="B1673"/>
      <c r="C1673"/>
      <c r="D1673"/>
      <c r="E1673"/>
      <c r="F1673"/>
      <c r="G1673"/>
      <c r="H1673"/>
      <c r="I1673"/>
      <c r="J1673"/>
      <c r="K1673"/>
      <c r="L1673"/>
      <c r="M1673"/>
      <c r="N1673"/>
    </row>
    <row r="1674" spans="1:14" s="15" customFormat="1" ht="12.75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</row>
    <row r="1675" spans="1:14" s="15" customFormat="1" ht="12.75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</row>
    <row r="1676" spans="1:14" s="15" customFormat="1" ht="12.75">
      <c r="A1676"/>
      <c r="B1676"/>
      <c r="C1676"/>
      <c r="D1676"/>
      <c r="E1676"/>
      <c r="F1676"/>
      <c r="G1676"/>
      <c r="H1676"/>
      <c r="I1676"/>
      <c r="J1676"/>
      <c r="K1676"/>
      <c r="L1676"/>
      <c r="M1676"/>
      <c r="N1676"/>
    </row>
    <row r="1677" spans="1:14" s="15" customFormat="1" ht="12.75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</row>
    <row r="1678" spans="1:14" s="15" customFormat="1" ht="12.75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</row>
    <row r="1679" spans="1:14" s="15" customFormat="1" ht="12.75">
      <c r="A1679"/>
      <c r="B1679"/>
      <c r="C1679"/>
      <c r="D1679"/>
      <c r="E1679"/>
      <c r="F1679"/>
      <c r="G1679"/>
      <c r="H1679"/>
      <c r="I1679"/>
      <c r="J1679"/>
      <c r="K1679"/>
      <c r="L1679"/>
      <c r="M1679"/>
      <c r="N1679"/>
    </row>
    <row r="1680" spans="1:14" s="15" customFormat="1" ht="12.75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</row>
    <row r="1681" spans="1:14" s="15" customFormat="1" ht="12.75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</row>
    <row r="1682" spans="1:14" s="15" customFormat="1" ht="12.75">
      <c r="A1682"/>
      <c r="B1682"/>
      <c r="C1682"/>
      <c r="D1682"/>
      <c r="E1682"/>
      <c r="F1682"/>
      <c r="G1682"/>
      <c r="H1682"/>
      <c r="I1682"/>
      <c r="J1682"/>
      <c r="K1682"/>
      <c r="L1682"/>
      <c r="M1682"/>
      <c r="N1682"/>
    </row>
    <row r="1683" spans="1:14" s="15" customFormat="1" ht="12.75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</row>
    <row r="1684" spans="1:14" s="15" customFormat="1" ht="12.75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</row>
    <row r="1685" spans="1:14" s="15" customFormat="1" ht="12.75">
      <c r="A1685"/>
      <c r="B1685"/>
      <c r="C1685"/>
      <c r="D1685"/>
      <c r="E1685"/>
      <c r="F1685"/>
      <c r="G1685"/>
      <c r="H1685"/>
      <c r="I1685"/>
      <c r="J1685"/>
      <c r="K1685"/>
      <c r="L1685"/>
      <c r="M1685"/>
      <c r="N1685"/>
    </row>
    <row r="1686" spans="1:14" s="15" customFormat="1" ht="12.75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</row>
    <row r="1687" spans="1:14" s="15" customFormat="1" ht="12.75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</row>
    <row r="1688" spans="1:14" s="15" customFormat="1" ht="12.75">
      <c r="A1688"/>
      <c r="B1688"/>
      <c r="C1688"/>
      <c r="D1688"/>
      <c r="E1688"/>
      <c r="F1688"/>
      <c r="G1688"/>
      <c r="H1688"/>
      <c r="I1688"/>
      <c r="J1688"/>
      <c r="K1688"/>
      <c r="L1688"/>
      <c r="M1688"/>
      <c r="N1688"/>
    </row>
    <row r="1689" spans="1:14" s="15" customFormat="1" ht="12.75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</row>
    <row r="1690" spans="1:14" s="15" customFormat="1" ht="12.75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</row>
    <row r="1691" spans="1:14" s="15" customFormat="1" ht="12.75">
      <c r="A1691"/>
      <c r="B1691"/>
      <c r="C1691"/>
      <c r="D1691"/>
      <c r="E1691"/>
      <c r="F1691"/>
      <c r="G1691"/>
      <c r="H1691"/>
      <c r="I1691"/>
      <c r="J1691"/>
      <c r="K1691"/>
      <c r="L1691"/>
      <c r="M1691"/>
      <c r="N1691"/>
    </row>
    <row r="1692" spans="1:14" s="15" customFormat="1" ht="12.75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</row>
    <row r="1693" spans="1:14" s="15" customFormat="1" ht="12.75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</row>
    <row r="1694" spans="1:14" s="15" customFormat="1" ht="12.75">
      <c r="A1694"/>
      <c r="B1694"/>
      <c r="C1694"/>
      <c r="D1694"/>
      <c r="E1694"/>
      <c r="F1694"/>
      <c r="G1694"/>
      <c r="H1694"/>
      <c r="I1694"/>
      <c r="J1694"/>
      <c r="K1694"/>
      <c r="L1694"/>
      <c r="M1694"/>
      <c r="N1694"/>
    </row>
    <row r="1695" spans="1:14" s="15" customFormat="1" ht="12.75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</row>
    <row r="1696" spans="1:14" s="15" customFormat="1" ht="12.75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</row>
    <row r="1697" spans="1:14" s="15" customFormat="1" ht="12.75">
      <c r="A1697"/>
      <c r="B1697"/>
      <c r="C1697"/>
      <c r="D1697"/>
      <c r="E1697"/>
      <c r="F1697"/>
      <c r="G1697"/>
      <c r="H1697"/>
      <c r="I1697"/>
      <c r="J1697"/>
      <c r="K1697"/>
      <c r="L1697"/>
      <c r="M1697"/>
      <c r="N1697"/>
    </row>
    <row r="1698" spans="1:14" s="15" customFormat="1" ht="12.75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</row>
    <row r="1699" spans="1:14" s="15" customFormat="1" ht="12.75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</row>
    <row r="1700" spans="1:14" s="15" customFormat="1" ht="12.75">
      <c r="A1700"/>
      <c r="B1700"/>
      <c r="C1700"/>
      <c r="D1700"/>
      <c r="E1700"/>
      <c r="F1700"/>
      <c r="G1700"/>
      <c r="H1700"/>
      <c r="I1700"/>
      <c r="J1700"/>
      <c r="K1700"/>
      <c r="L1700"/>
      <c r="M1700"/>
      <c r="N1700"/>
    </row>
    <row r="1701" spans="1:14" s="15" customFormat="1" ht="12.75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</row>
    <row r="1702" spans="1:14" s="15" customFormat="1" ht="12.75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</row>
    <row r="1703" spans="1:14" s="15" customFormat="1" ht="12.75">
      <c r="A1703"/>
      <c r="B1703"/>
      <c r="C1703"/>
      <c r="D1703"/>
      <c r="E1703"/>
      <c r="F1703"/>
      <c r="G1703"/>
      <c r="H1703"/>
      <c r="I1703"/>
      <c r="J1703"/>
      <c r="K1703"/>
      <c r="L1703"/>
      <c r="M1703"/>
      <c r="N1703"/>
    </row>
    <row r="1704" spans="1:14" s="15" customFormat="1" ht="12.75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</row>
    <row r="1705" spans="1:14" s="15" customFormat="1" ht="12.75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</row>
    <row r="1706" spans="1:14" s="15" customFormat="1" ht="12.75">
      <c r="A1706"/>
      <c r="B1706"/>
      <c r="C1706"/>
      <c r="D1706"/>
      <c r="E1706"/>
      <c r="F1706"/>
      <c r="G1706"/>
      <c r="H1706"/>
      <c r="I1706"/>
      <c r="J1706"/>
      <c r="K1706"/>
      <c r="L1706"/>
      <c r="M1706"/>
      <c r="N1706"/>
    </row>
    <row r="1707" spans="1:14" s="15" customFormat="1" ht="12.75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</row>
    <row r="1708" spans="1:14" s="15" customFormat="1" ht="12.75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</row>
    <row r="1709" spans="1:14" s="15" customFormat="1" ht="12.75">
      <c r="A1709"/>
      <c r="B1709"/>
      <c r="C1709"/>
      <c r="D1709"/>
      <c r="E1709"/>
      <c r="F1709"/>
      <c r="G1709"/>
      <c r="H1709"/>
      <c r="I1709"/>
      <c r="J1709"/>
      <c r="K1709"/>
      <c r="L1709"/>
      <c r="M1709"/>
      <c r="N1709"/>
    </row>
    <row r="1710" spans="1:14" s="15" customFormat="1" ht="12.75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</row>
    <row r="1711" spans="1:14" s="15" customFormat="1" ht="12.75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</row>
    <row r="1712" spans="1:14" s="15" customFormat="1" ht="12.75">
      <c r="A1712"/>
      <c r="B1712"/>
      <c r="C1712"/>
      <c r="D1712"/>
      <c r="E1712"/>
      <c r="F1712"/>
      <c r="G1712"/>
      <c r="H1712"/>
      <c r="I1712"/>
      <c r="J1712"/>
      <c r="K1712"/>
      <c r="L1712"/>
      <c r="M1712"/>
      <c r="N1712"/>
    </row>
    <row r="1713" spans="1:14" s="15" customFormat="1" ht="12.75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</row>
    <row r="1714" spans="1:14" s="15" customFormat="1" ht="12.75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</row>
    <row r="1715" spans="1:14" s="15" customFormat="1" ht="12.75">
      <c r="A1715"/>
      <c r="B1715"/>
      <c r="C1715"/>
      <c r="D1715"/>
      <c r="E1715"/>
      <c r="F1715"/>
      <c r="G1715"/>
      <c r="H1715"/>
      <c r="I1715"/>
      <c r="J1715"/>
      <c r="K1715"/>
      <c r="L1715"/>
      <c r="M1715"/>
      <c r="N1715"/>
    </row>
    <row r="1716" spans="1:14" s="15" customFormat="1" ht="12.75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</row>
    <row r="1717" spans="1:14" s="15" customFormat="1" ht="12.75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</row>
    <row r="1718" spans="1:14" s="15" customFormat="1" ht="12.75">
      <c r="A1718"/>
      <c r="B1718"/>
      <c r="C1718"/>
      <c r="D1718"/>
      <c r="E1718"/>
      <c r="F1718"/>
      <c r="G1718"/>
      <c r="H1718"/>
      <c r="I1718"/>
      <c r="J1718"/>
      <c r="K1718"/>
      <c r="L1718"/>
      <c r="M1718"/>
      <c r="N1718"/>
    </row>
    <row r="1719" spans="1:14" s="15" customFormat="1" ht="12.75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</row>
    <row r="1720" spans="1:14" s="15" customFormat="1" ht="12.75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</row>
    <row r="1721" spans="1:14" s="15" customFormat="1" ht="12.75">
      <c r="A1721"/>
      <c r="B1721"/>
      <c r="C1721"/>
      <c r="D1721"/>
      <c r="E1721"/>
      <c r="F1721"/>
      <c r="G1721"/>
      <c r="H1721"/>
      <c r="I1721"/>
      <c r="J1721"/>
      <c r="K1721"/>
      <c r="L1721"/>
      <c r="M1721"/>
      <c r="N1721"/>
    </row>
    <row r="1722" spans="1:14" s="15" customFormat="1" ht="12.75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</row>
    <row r="1723" spans="1:14" s="15" customFormat="1" ht="12.75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</row>
    <row r="1724" spans="1:14" s="15" customFormat="1" ht="12.75">
      <c r="A1724"/>
      <c r="B1724"/>
      <c r="C1724"/>
      <c r="D1724"/>
      <c r="E1724"/>
      <c r="F1724"/>
      <c r="G1724"/>
      <c r="H1724"/>
      <c r="I1724"/>
      <c r="J1724"/>
      <c r="K1724"/>
      <c r="L1724"/>
      <c r="M1724"/>
      <c r="N1724"/>
    </row>
    <row r="1725" spans="1:14" s="15" customFormat="1" ht="12.75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  <c r="N1725"/>
    </row>
    <row r="1726" spans="1:14" s="15" customFormat="1" ht="12.75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</row>
    <row r="1727" spans="1:14" s="15" customFormat="1" ht="12.75">
      <c r="A1727"/>
      <c r="B1727"/>
      <c r="C1727"/>
      <c r="D1727"/>
      <c r="E1727"/>
      <c r="F1727"/>
      <c r="G1727"/>
      <c r="H1727"/>
      <c r="I1727"/>
      <c r="J1727"/>
      <c r="K1727"/>
      <c r="L1727"/>
      <c r="M1727"/>
      <c r="N1727"/>
    </row>
    <row r="1728" spans="1:14" s="15" customFormat="1" ht="12.75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  <c r="N1728"/>
    </row>
    <row r="1729" spans="1:14" s="15" customFormat="1" ht="12.75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</row>
    <row r="1730" spans="1:14" s="15" customFormat="1" ht="12.75">
      <c r="A1730"/>
      <c r="B1730"/>
      <c r="C1730"/>
      <c r="D1730"/>
      <c r="E1730"/>
      <c r="F1730"/>
      <c r="G1730"/>
      <c r="H1730"/>
      <c r="I1730"/>
      <c r="J1730"/>
      <c r="K1730"/>
      <c r="L1730"/>
      <c r="M1730"/>
      <c r="N1730"/>
    </row>
    <row r="1731" spans="1:14" s="15" customFormat="1" ht="12.75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  <c r="N1731"/>
    </row>
    <row r="1732" spans="1:14" s="15" customFormat="1" ht="12.75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</row>
    <row r="1733" spans="1:14" s="15" customFormat="1" ht="12.75">
      <c r="A1733"/>
      <c r="B1733"/>
      <c r="C1733"/>
      <c r="D1733"/>
      <c r="E1733"/>
      <c r="F1733"/>
      <c r="G1733"/>
      <c r="H1733"/>
      <c r="I1733"/>
      <c r="J1733"/>
      <c r="K1733"/>
      <c r="L1733"/>
      <c r="M1733"/>
      <c r="N1733"/>
    </row>
    <row r="1734" spans="1:14" s="15" customFormat="1" ht="12.75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  <c r="N1734"/>
    </row>
    <row r="1735" spans="1:14" s="15" customFormat="1" ht="12.75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</row>
    <row r="1736" spans="1:14" s="15" customFormat="1" ht="12.75">
      <c r="A1736"/>
      <c r="B1736"/>
      <c r="C1736"/>
      <c r="D1736"/>
      <c r="E1736"/>
      <c r="F1736"/>
      <c r="G1736"/>
      <c r="H1736"/>
      <c r="I1736"/>
      <c r="J1736"/>
      <c r="K1736"/>
      <c r="L1736"/>
      <c r="M1736"/>
      <c r="N1736"/>
    </row>
    <row r="1737" spans="1:14" s="15" customFormat="1" ht="12.75">
      <c r="A1737"/>
      <c r="B1737"/>
      <c r="C1737"/>
      <c r="D1737"/>
      <c r="E1737"/>
      <c r="F1737"/>
      <c r="G1737"/>
      <c r="H1737"/>
      <c r="I1737"/>
      <c r="J1737"/>
      <c r="K1737"/>
      <c r="L1737"/>
      <c r="M1737"/>
      <c r="N1737"/>
    </row>
    <row r="1738" spans="1:14" s="15" customFormat="1" ht="12.75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</row>
    <row r="1739" spans="1:14" s="15" customFormat="1" ht="12.75">
      <c r="A1739"/>
      <c r="B1739"/>
      <c r="C1739"/>
      <c r="D1739"/>
      <c r="E1739"/>
      <c r="F1739"/>
      <c r="G1739"/>
      <c r="H1739"/>
      <c r="I1739"/>
      <c r="J1739"/>
      <c r="K1739"/>
      <c r="L1739"/>
      <c r="M1739"/>
      <c r="N1739"/>
    </row>
    <row r="1740" spans="1:14" s="15" customFormat="1" ht="12.75">
      <c r="A1740"/>
      <c r="B1740"/>
      <c r="C1740"/>
      <c r="D1740"/>
      <c r="E1740"/>
      <c r="F1740"/>
      <c r="G1740"/>
      <c r="H1740"/>
      <c r="I1740"/>
      <c r="J1740"/>
      <c r="K1740"/>
      <c r="L1740"/>
      <c r="M1740"/>
      <c r="N1740"/>
    </row>
    <row r="1741" spans="1:14" s="15" customFormat="1" ht="12.75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</row>
    <row r="1742" spans="1:14" s="15" customFormat="1" ht="12.75">
      <c r="A1742"/>
      <c r="B1742"/>
      <c r="C1742"/>
      <c r="D1742"/>
      <c r="E1742"/>
      <c r="F1742"/>
      <c r="G1742"/>
      <c r="H1742"/>
      <c r="I1742"/>
      <c r="J1742"/>
      <c r="K1742"/>
      <c r="L1742"/>
      <c r="M1742"/>
      <c r="N1742"/>
    </row>
    <row r="1743" spans="1:14" s="15" customFormat="1" ht="12.75">
      <c r="A1743"/>
      <c r="B1743"/>
      <c r="C1743"/>
      <c r="D1743"/>
      <c r="E1743"/>
      <c r="F1743"/>
      <c r="G1743"/>
      <c r="H1743"/>
      <c r="I1743"/>
      <c r="J1743"/>
      <c r="K1743"/>
      <c r="L1743"/>
      <c r="M1743"/>
      <c r="N1743"/>
    </row>
    <row r="1744" spans="1:14" s="15" customFormat="1" ht="12.75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</row>
    <row r="1745" spans="1:14" s="15" customFormat="1" ht="12.75">
      <c r="A1745"/>
      <c r="B1745"/>
      <c r="C1745"/>
      <c r="D1745"/>
      <c r="E1745"/>
      <c r="F1745"/>
      <c r="G1745"/>
      <c r="H1745"/>
      <c r="I1745"/>
      <c r="J1745"/>
      <c r="K1745"/>
      <c r="L1745"/>
      <c r="M1745"/>
      <c r="N1745"/>
    </row>
    <row r="1746" spans="1:14" s="15" customFormat="1" ht="12.75">
      <c r="A1746"/>
      <c r="B1746"/>
      <c r="C1746"/>
      <c r="D1746"/>
      <c r="E1746"/>
      <c r="F1746"/>
      <c r="G1746"/>
      <c r="H1746"/>
      <c r="I1746"/>
      <c r="J1746"/>
      <c r="K1746"/>
      <c r="L1746"/>
      <c r="M1746"/>
      <c r="N1746"/>
    </row>
    <row r="1747" spans="1:14" s="15" customFormat="1" ht="12.75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</row>
    <row r="1748" spans="1:14" s="15" customFormat="1" ht="12.75">
      <c r="A1748"/>
      <c r="B1748"/>
      <c r="C1748"/>
      <c r="D1748"/>
      <c r="E1748"/>
      <c r="F1748"/>
      <c r="G1748"/>
      <c r="H1748"/>
      <c r="I1748"/>
      <c r="J1748"/>
      <c r="K1748"/>
      <c r="L1748"/>
      <c r="M1748"/>
      <c r="N1748"/>
    </row>
    <row r="1749" spans="1:14" s="15" customFormat="1" ht="12.75">
      <c r="A1749"/>
      <c r="B1749"/>
      <c r="C1749"/>
      <c r="D1749"/>
      <c r="E1749"/>
      <c r="F1749"/>
      <c r="G1749"/>
      <c r="H1749"/>
      <c r="I1749"/>
      <c r="J1749"/>
      <c r="K1749"/>
      <c r="L1749"/>
      <c r="M1749"/>
      <c r="N1749"/>
    </row>
    <row r="1750" spans="1:14" s="15" customFormat="1" ht="12.75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</row>
    <row r="1751" spans="1:14" s="15" customFormat="1" ht="12.75">
      <c r="A1751"/>
      <c r="B1751"/>
      <c r="C1751"/>
      <c r="D1751"/>
      <c r="E1751"/>
      <c r="F1751"/>
      <c r="G1751"/>
      <c r="H1751"/>
      <c r="I1751"/>
      <c r="J1751"/>
      <c r="K1751"/>
      <c r="L1751"/>
      <c r="M1751"/>
      <c r="N1751"/>
    </row>
    <row r="1752" spans="1:14" s="15" customFormat="1" ht="12.75">
      <c r="A1752"/>
      <c r="B1752"/>
      <c r="C1752"/>
      <c r="D1752"/>
      <c r="E1752"/>
      <c r="F1752"/>
      <c r="G1752"/>
      <c r="H1752"/>
      <c r="I1752"/>
      <c r="J1752"/>
      <c r="K1752"/>
      <c r="L1752"/>
      <c r="M1752"/>
      <c r="N1752"/>
    </row>
    <row r="1753" spans="1:14" s="15" customFormat="1" ht="12.75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</row>
    <row r="1754" spans="1:14" s="15" customFormat="1" ht="12.75">
      <c r="A1754"/>
      <c r="B1754"/>
      <c r="C1754"/>
      <c r="D1754"/>
      <c r="E1754"/>
      <c r="F1754"/>
      <c r="G1754"/>
      <c r="H1754"/>
      <c r="I1754"/>
      <c r="J1754"/>
      <c r="K1754"/>
      <c r="L1754"/>
      <c r="M1754"/>
      <c r="N1754"/>
    </row>
    <row r="1755" spans="1:14" s="15" customFormat="1" ht="12.75">
      <c r="A1755"/>
      <c r="B1755"/>
      <c r="C1755"/>
      <c r="D1755"/>
      <c r="E1755"/>
      <c r="F1755"/>
      <c r="G1755"/>
      <c r="H1755"/>
      <c r="I1755"/>
      <c r="J1755"/>
      <c r="K1755"/>
      <c r="L1755"/>
      <c r="M1755"/>
      <c r="N1755"/>
    </row>
    <row r="1756" spans="1:14" s="15" customFormat="1" ht="12.75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  <c r="N1756"/>
    </row>
    <row r="1757" spans="1:14" s="15" customFormat="1" ht="12.75">
      <c r="A1757"/>
      <c r="B1757"/>
      <c r="C1757"/>
      <c r="D1757"/>
      <c r="E1757"/>
      <c r="F1757"/>
      <c r="G1757"/>
      <c r="H1757"/>
      <c r="I1757"/>
      <c r="J1757"/>
      <c r="K1757"/>
      <c r="L1757"/>
      <c r="M1757"/>
      <c r="N1757"/>
    </row>
    <row r="1758" spans="1:14" s="15" customFormat="1" ht="12.75">
      <c r="A1758"/>
      <c r="B1758"/>
      <c r="C1758"/>
      <c r="D1758"/>
      <c r="E1758"/>
      <c r="F1758"/>
      <c r="G1758"/>
      <c r="H1758"/>
      <c r="I1758"/>
      <c r="J1758"/>
      <c r="K1758"/>
      <c r="L1758"/>
      <c r="M1758"/>
      <c r="N1758"/>
    </row>
    <row r="1759" spans="1:14" s="15" customFormat="1" ht="12.75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  <c r="N1759"/>
    </row>
    <row r="1760" spans="1:14" s="15" customFormat="1" ht="12.75">
      <c r="A1760"/>
      <c r="B1760"/>
      <c r="C1760"/>
      <c r="D1760"/>
      <c r="E1760"/>
      <c r="F1760"/>
      <c r="G1760"/>
      <c r="H1760"/>
      <c r="I1760"/>
      <c r="J1760"/>
      <c r="K1760"/>
      <c r="L1760"/>
      <c r="M1760"/>
      <c r="N1760"/>
    </row>
    <row r="1761" spans="1:14" s="15" customFormat="1" ht="12.75">
      <c r="A1761"/>
      <c r="B1761"/>
      <c r="C1761"/>
      <c r="D1761"/>
      <c r="E1761"/>
      <c r="F1761"/>
      <c r="G1761"/>
      <c r="H1761"/>
      <c r="I1761"/>
      <c r="J1761"/>
      <c r="K1761"/>
      <c r="L1761"/>
      <c r="M1761"/>
      <c r="N1761"/>
    </row>
    <row r="1762" spans="1:14" s="15" customFormat="1" ht="12.75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  <c r="N1762"/>
    </row>
    <row r="1763" spans="1:14" s="15" customFormat="1" ht="12.75">
      <c r="A1763"/>
      <c r="B1763"/>
      <c r="C1763"/>
      <c r="D1763"/>
      <c r="E1763"/>
      <c r="F1763"/>
      <c r="G1763"/>
      <c r="H1763"/>
      <c r="I1763"/>
      <c r="J1763"/>
      <c r="K1763"/>
      <c r="L1763"/>
      <c r="M1763"/>
      <c r="N1763"/>
    </row>
    <row r="1764" spans="1:14" s="15" customFormat="1" ht="12.75">
      <c r="A1764"/>
      <c r="B1764"/>
      <c r="C1764"/>
      <c r="D1764"/>
      <c r="E1764"/>
      <c r="F1764"/>
      <c r="G1764"/>
      <c r="H1764"/>
      <c r="I1764"/>
      <c r="J1764"/>
      <c r="K1764"/>
      <c r="L1764"/>
      <c r="M1764"/>
      <c r="N1764"/>
    </row>
    <row r="1765" spans="1:14" s="15" customFormat="1" ht="12.75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  <c r="N1765"/>
    </row>
    <row r="1766" spans="1:14" s="15" customFormat="1" ht="12.75">
      <c r="A1766"/>
      <c r="B1766"/>
      <c r="C1766"/>
      <c r="D1766"/>
      <c r="E1766"/>
      <c r="F1766"/>
      <c r="G1766"/>
      <c r="H1766"/>
      <c r="I1766"/>
      <c r="J1766"/>
      <c r="K1766"/>
      <c r="L1766"/>
      <c r="M1766"/>
      <c r="N1766"/>
    </row>
    <row r="1767" spans="1:14" s="15" customFormat="1" ht="12.75">
      <c r="A1767"/>
      <c r="B1767"/>
      <c r="C1767"/>
      <c r="D1767"/>
      <c r="E1767"/>
      <c r="F1767"/>
      <c r="G1767"/>
      <c r="H1767"/>
      <c r="I1767"/>
      <c r="J1767"/>
      <c r="K1767"/>
      <c r="L1767"/>
      <c r="M1767"/>
      <c r="N1767"/>
    </row>
    <row r="1768" spans="1:14" s="15" customFormat="1" ht="12.75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  <c r="N1768"/>
    </row>
    <row r="1769" spans="1:14" s="15" customFormat="1" ht="12.75">
      <c r="A1769"/>
      <c r="B1769"/>
      <c r="C1769"/>
      <c r="D1769"/>
      <c r="E1769"/>
      <c r="F1769"/>
      <c r="G1769"/>
      <c r="H1769"/>
      <c r="I1769"/>
      <c r="J1769"/>
      <c r="K1769"/>
      <c r="L1769"/>
      <c r="M1769"/>
      <c r="N1769"/>
    </row>
    <row r="1770" spans="1:14" s="15" customFormat="1" ht="12.75">
      <c r="A1770"/>
      <c r="B1770"/>
      <c r="C1770"/>
      <c r="D1770"/>
      <c r="E1770"/>
      <c r="F1770"/>
      <c r="G1770"/>
      <c r="H1770"/>
      <c r="I1770"/>
      <c r="J1770"/>
      <c r="K1770"/>
      <c r="L1770"/>
      <c r="M1770"/>
      <c r="N1770"/>
    </row>
    <row r="1771" spans="1:14" s="15" customFormat="1" ht="12.75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  <c r="N1771"/>
    </row>
    <row r="1772" spans="1:14" s="15" customFormat="1" ht="12.75">
      <c r="A1772"/>
      <c r="B1772"/>
      <c r="C1772"/>
      <c r="D1772"/>
      <c r="E1772"/>
      <c r="F1772"/>
      <c r="G1772"/>
      <c r="H1772"/>
      <c r="I1772"/>
      <c r="J1772"/>
      <c r="K1772"/>
      <c r="L1772"/>
      <c r="M1772"/>
      <c r="N1772"/>
    </row>
    <row r="1773" spans="1:14" s="15" customFormat="1" ht="12.75">
      <c r="A1773"/>
      <c r="B1773"/>
      <c r="C1773"/>
      <c r="D1773"/>
      <c r="E1773"/>
      <c r="F1773"/>
      <c r="G1773"/>
      <c r="H1773"/>
      <c r="I1773"/>
      <c r="J1773"/>
      <c r="K1773"/>
      <c r="L1773"/>
      <c r="M1773"/>
      <c r="N1773"/>
    </row>
    <row r="1774" spans="1:14" s="15" customFormat="1" ht="12.75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  <c r="N1774"/>
    </row>
    <row r="1775" spans="1:14" s="15" customFormat="1" ht="12.75">
      <c r="A1775"/>
      <c r="B1775"/>
      <c r="C1775"/>
      <c r="D1775"/>
      <c r="E1775"/>
      <c r="F1775"/>
      <c r="G1775"/>
      <c r="H1775"/>
      <c r="I1775"/>
      <c r="J1775"/>
      <c r="K1775"/>
      <c r="L1775"/>
      <c r="M1775"/>
      <c r="N1775"/>
    </row>
    <row r="1776" spans="1:14" s="15" customFormat="1" ht="12.75">
      <c r="A1776"/>
      <c r="B1776"/>
      <c r="C1776"/>
      <c r="D1776"/>
      <c r="E1776"/>
      <c r="F1776"/>
      <c r="G1776"/>
      <c r="H1776"/>
      <c r="I1776"/>
      <c r="J1776"/>
      <c r="K1776"/>
      <c r="L1776"/>
      <c r="M1776"/>
      <c r="N1776"/>
    </row>
    <row r="1777" spans="1:14" s="15" customFormat="1" ht="12.75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  <c r="N1777"/>
    </row>
    <row r="1778" spans="1:14" s="15" customFormat="1" ht="12.75">
      <c r="A1778"/>
      <c r="B1778"/>
      <c r="C1778"/>
      <c r="D1778"/>
      <c r="E1778"/>
      <c r="F1778"/>
      <c r="G1778"/>
      <c r="H1778"/>
      <c r="I1778"/>
      <c r="J1778"/>
      <c r="K1778"/>
      <c r="L1778"/>
      <c r="M1778"/>
      <c r="N1778"/>
    </row>
    <row r="1779" spans="1:14" s="15" customFormat="1" ht="12.75">
      <c r="A1779"/>
      <c r="B1779"/>
      <c r="C1779"/>
      <c r="D1779"/>
      <c r="E1779"/>
      <c r="F1779"/>
      <c r="G1779"/>
      <c r="H1779"/>
      <c r="I1779"/>
      <c r="J1779"/>
      <c r="K1779"/>
      <c r="L1779"/>
      <c r="M1779"/>
      <c r="N1779"/>
    </row>
    <row r="1780" spans="1:14" s="15" customFormat="1" ht="12.75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  <c r="N1780"/>
    </row>
    <row r="1781" spans="1:14" s="15" customFormat="1" ht="12.75">
      <c r="A1781"/>
      <c r="B1781"/>
      <c r="C1781"/>
      <c r="D1781"/>
      <c r="E1781"/>
      <c r="F1781"/>
      <c r="G1781"/>
      <c r="H1781"/>
      <c r="I1781"/>
      <c r="J1781"/>
      <c r="K1781"/>
      <c r="L1781"/>
      <c r="M1781"/>
      <c r="N1781"/>
    </row>
    <row r="1782" spans="1:14" s="15" customFormat="1" ht="12.75">
      <c r="A1782"/>
      <c r="B1782"/>
      <c r="C1782"/>
      <c r="D1782"/>
      <c r="E1782"/>
      <c r="F1782"/>
      <c r="G1782"/>
      <c r="H1782"/>
      <c r="I1782"/>
      <c r="J1782"/>
      <c r="K1782"/>
      <c r="L1782"/>
      <c r="M1782"/>
      <c r="N1782"/>
    </row>
    <row r="1783" spans="1:14" s="15" customFormat="1" ht="12.75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  <c r="N1783"/>
    </row>
    <row r="1784" spans="1:14" s="15" customFormat="1" ht="12.75">
      <c r="A1784"/>
      <c r="B1784"/>
      <c r="C1784"/>
      <c r="D1784"/>
      <c r="E1784"/>
      <c r="F1784"/>
      <c r="G1784"/>
      <c r="H1784"/>
      <c r="I1784"/>
      <c r="J1784"/>
      <c r="K1784"/>
      <c r="L1784"/>
      <c r="M1784"/>
      <c r="N1784"/>
    </row>
    <row r="1785" spans="1:14" s="15" customFormat="1" ht="12.75">
      <c r="A1785"/>
      <c r="B1785"/>
      <c r="C1785"/>
      <c r="D1785"/>
      <c r="E1785"/>
      <c r="F1785"/>
      <c r="G1785"/>
      <c r="H1785"/>
      <c r="I1785"/>
      <c r="J1785"/>
      <c r="K1785"/>
      <c r="L1785"/>
      <c r="M1785"/>
      <c r="N1785"/>
    </row>
    <row r="1786" spans="1:14" s="15" customFormat="1" ht="12.75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  <c r="N1786"/>
    </row>
    <row r="1787" spans="1:14" s="15" customFormat="1" ht="12.75">
      <c r="A1787"/>
      <c r="B1787"/>
      <c r="C1787"/>
      <c r="D1787"/>
      <c r="E1787"/>
      <c r="F1787"/>
      <c r="G1787"/>
      <c r="H1787"/>
      <c r="I1787"/>
      <c r="J1787"/>
      <c r="K1787"/>
      <c r="L1787"/>
      <c r="M1787"/>
      <c r="N1787"/>
    </row>
    <row r="1788" spans="1:14" s="15" customFormat="1" ht="12.75">
      <c r="A1788"/>
      <c r="B1788"/>
      <c r="C1788"/>
      <c r="D1788"/>
      <c r="E1788"/>
      <c r="F1788"/>
      <c r="G1788"/>
      <c r="H1788"/>
      <c r="I1788"/>
      <c r="J1788"/>
      <c r="K1788"/>
      <c r="L1788"/>
      <c r="M1788"/>
      <c r="N1788"/>
    </row>
    <row r="1789" spans="1:14" s="15" customFormat="1" ht="12.75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  <c r="N1789"/>
    </row>
    <row r="1790" spans="1:14" s="15" customFormat="1" ht="12.75">
      <c r="A1790"/>
      <c r="B1790"/>
      <c r="C1790"/>
      <c r="D1790"/>
      <c r="E1790"/>
      <c r="F1790"/>
      <c r="G1790"/>
      <c r="H1790"/>
      <c r="I1790"/>
      <c r="J1790"/>
      <c r="K1790"/>
      <c r="L1790"/>
      <c r="M1790"/>
      <c r="N1790"/>
    </row>
    <row r="1791" spans="1:14" s="15" customFormat="1" ht="12.75">
      <c r="A1791"/>
      <c r="B1791"/>
      <c r="C1791"/>
      <c r="D1791"/>
      <c r="E1791"/>
      <c r="F1791"/>
      <c r="G1791"/>
      <c r="H1791"/>
      <c r="I1791"/>
      <c r="J1791"/>
      <c r="K1791"/>
      <c r="L1791"/>
      <c r="M1791"/>
      <c r="N1791"/>
    </row>
    <row r="1792" spans="1:14" s="15" customFormat="1" ht="12.75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  <c r="N1792"/>
    </row>
    <row r="1793" spans="1:14" s="15" customFormat="1" ht="12.75">
      <c r="A1793"/>
      <c r="B1793"/>
      <c r="C1793"/>
      <c r="D1793"/>
      <c r="E1793"/>
      <c r="F1793"/>
      <c r="G1793"/>
      <c r="H1793"/>
      <c r="I1793"/>
      <c r="J1793"/>
      <c r="K1793"/>
      <c r="L1793"/>
      <c r="M1793"/>
      <c r="N1793"/>
    </row>
    <row r="1794" spans="1:14" s="15" customFormat="1" ht="12.75">
      <c r="A1794"/>
      <c r="B1794"/>
      <c r="C1794"/>
      <c r="D1794"/>
      <c r="E1794"/>
      <c r="F1794"/>
      <c r="G1794"/>
      <c r="H1794"/>
      <c r="I1794"/>
      <c r="J1794"/>
      <c r="K1794"/>
      <c r="L1794"/>
      <c r="M1794"/>
      <c r="N1794"/>
    </row>
    <row r="1795" spans="1:14" s="15" customFormat="1" ht="12.75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  <c r="N1795"/>
    </row>
    <row r="1796" spans="1:14" s="15" customFormat="1" ht="12.75">
      <c r="A1796"/>
      <c r="B1796"/>
      <c r="C1796"/>
      <c r="D1796"/>
      <c r="E1796"/>
      <c r="F1796"/>
      <c r="G1796"/>
      <c r="H1796"/>
      <c r="I1796"/>
      <c r="J1796"/>
      <c r="K1796"/>
      <c r="L1796"/>
      <c r="M1796"/>
      <c r="N1796"/>
    </row>
    <row r="1797" spans="1:14" s="15" customFormat="1" ht="12.75">
      <c r="A1797"/>
      <c r="B1797"/>
      <c r="C1797"/>
      <c r="D1797"/>
      <c r="E1797"/>
      <c r="F1797"/>
      <c r="G1797"/>
      <c r="H1797"/>
      <c r="I1797"/>
      <c r="J1797"/>
      <c r="K1797"/>
      <c r="L1797"/>
      <c r="M1797"/>
      <c r="N1797"/>
    </row>
    <row r="1798" spans="1:14" s="15" customFormat="1" ht="12.75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  <c r="N1798"/>
    </row>
    <row r="1799" spans="1:14" s="15" customFormat="1" ht="12.75">
      <c r="A1799"/>
      <c r="B1799"/>
      <c r="C1799"/>
      <c r="D1799"/>
      <c r="E1799"/>
      <c r="F1799"/>
      <c r="G1799"/>
      <c r="H1799"/>
      <c r="I1799"/>
      <c r="J1799"/>
      <c r="K1799"/>
      <c r="L1799"/>
      <c r="M1799"/>
      <c r="N1799"/>
    </row>
    <row r="1800" spans="1:14" s="15" customFormat="1" ht="12.75">
      <c r="A1800"/>
      <c r="B1800"/>
      <c r="C1800"/>
      <c r="D1800"/>
      <c r="E1800"/>
      <c r="F1800"/>
      <c r="G1800"/>
      <c r="H1800"/>
      <c r="I1800"/>
      <c r="J1800"/>
      <c r="K1800"/>
      <c r="L1800"/>
      <c r="M1800"/>
      <c r="N1800"/>
    </row>
    <row r="1801" spans="1:14" s="15" customFormat="1" ht="12.75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  <c r="N1801"/>
    </row>
    <row r="1802" spans="1:14" s="15" customFormat="1" ht="12.75">
      <c r="A1802"/>
      <c r="B1802"/>
      <c r="C1802"/>
      <c r="D1802"/>
      <c r="E1802"/>
      <c r="F1802"/>
      <c r="G1802"/>
      <c r="H1802"/>
      <c r="I1802"/>
      <c r="J1802"/>
      <c r="K1802"/>
      <c r="L1802"/>
      <c r="M1802"/>
      <c r="N1802"/>
    </row>
    <row r="1803" spans="1:14" s="15" customFormat="1" ht="12.75">
      <c r="A1803"/>
      <c r="B1803"/>
      <c r="C1803"/>
      <c r="D1803"/>
      <c r="E1803"/>
      <c r="F1803"/>
      <c r="G1803"/>
      <c r="H1803"/>
      <c r="I1803"/>
      <c r="J1803"/>
      <c r="K1803"/>
      <c r="L1803"/>
      <c r="M1803"/>
      <c r="N1803"/>
    </row>
    <row r="1804" spans="1:14" s="15" customFormat="1" ht="12.75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  <c r="N1804"/>
    </row>
    <row r="1805" spans="1:14" s="15" customFormat="1" ht="12.75">
      <c r="A1805"/>
      <c r="B1805"/>
      <c r="C1805"/>
      <c r="D1805"/>
      <c r="E1805"/>
      <c r="F1805"/>
      <c r="G1805"/>
      <c r="H1805"/>
      <c r="I1805"/>
      <c r="J1805"/>
      <c r="K1805"/>
      <c r="L1805"/>
      <c r="M1805"/>
      <c r="N1805"/>
    </row>
    <row r="1806" spans="1:14" s="15" customFormat="1" ht="12.75">
      <c r="A1806"/>
      <c r="B1806"/>
      <c r="C1806"/>
      <c r="D1806"/>
      <c r="E1806"/>
      <c r="F1806"/>
      <c r="G1806"/>
      <c r="H1806"/>
      <c r="I1806"/>
      <c r="J1806"/>
      <c r="K1806"/>
      <c r="L1806"/>
      <c r="M1806"/>
      <c r="N1806"/>
    </row>
    <row r="1807" spans="1:14" s="15" customFormat="1" ht="12.75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  <c r="N1807"/>
    </row>
    <row r="1808" spans="1:14" s="15" customFormat="1" ht="12.75">
      <c r="A1808"/>
      <c r="B1808"/>
      <c r="C1808"/>
      <c r="D1808"/>
      <c r="E1808"/>
      <c r="F1808"/>
      <c r="G1808"/>
      <c r="H1808"/>
      <c r="I1808"/>
      <c r="J1808"/>
      <c r="K1808"/>
      <c r="L1808"/>
      <c r="M1808"/>
      <c r="N1808"/>
    </row>
    <row r="1809" spans="1:14" s="15" customFormat="1" ht="12.75">
      <c r="A1809"/>
      <c r="B1809"/>
      <c r="C1809"/>
      <c r="D1809"/>
      <c r="E1809"/>
      <c r="F1809"/>
      <c r="G1809"/>
      <c r="H1809"/>
      <c r="I1809"/>
      <c r="J1809"/>
      <c r="K1809"/>
      <c r="L1809"/>
      <c r="M1809"/>
      <c r="N1809"/>
    </row>
    <row r="1810" spans="1:14" s="15" customFormat="1" ht="12.75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  <c r="N1810"/>
    </row>
    <row r="1811" spans="1:14" s="15" customFormat="1" ht="12.75">
      <c r="A1811"/>
      <c r="B1811"/>
      <c r="C1811"/>
      <c r="D1811"/>
      <c r="E1811"/>
      <c r="F1811"/>
      <c r="G1811"/>
      <c r="H1811"/>
      <c r="I1811"/>
      <c r="J1811"/>
      <c r="K1811"/>
      <c r="L1811"/>
      <c r="M1811"/>
      <c r="N1811"/>
    </row>
    <row r="1812" spans="1:14" s="15" customFormat="1" ht="12.75">
      <c r="A1812"/>
      <c r="B1812"/>
      <c r="C1812"/>
      <c r="D1812"/>
      <c r="E1812"/>
      <c r="F1812"/>
      <c r="G1812"/>
      <c r="H1812"/>
      <c r="I1812"/>
      <c r="J1812"/>
      <c r="K1812"/>
      <c r="L1812"/>
      <c r="M1812"/>
      <c r="N1812"/>
    </row>
    <row r="1813" spans="1:14" s="15" customFormat="1" ht="12.75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  <c r="N1813"/>
    </row>
    <row r="1814" spans="1:14" s="15" customFormat="1" ht="12.75">
      <c r="A1814"/>
      <c r="B1814"/>
      <c r="C1814"/>
      <c r="D1814"/>
      <c r="E1814"/>
      <c r="F1814"/>
      <c r="G1814"/>
      <c r="H1814"/>
      <c r="I1814"/>
      <c r="J1814"/>
      <c r="K1814"/>
      <c r="L1814"/>
      <c r="M1814"/>
      <c r="N1814"/>
    </row>
    <row r="1815" spans="1:14" s="15" customFormat="1" ht="12.75">
      <c r="A1815"/>
      <c r="B1815"/>
      <c r="C1815"/>
      <c r="D1815"/>
      <c r="E1815"/>
      <c r="F1815"/>
      <c r="G1815"/>
      <c r="H1815"/>
      <c r="I1815"/>
      <c r="J1815"/>
      <c r="K1815"/>
      <c r="L1815"/>
      <c r="M1815"/>
      <c r="N1815"/>
    </row>
    <row r="1816" spans="1:14" s="15" customFormat="1" ht="12.75">
      <c r="A1816"/>
      <c r="B1816"/>
      <c r="C1816"/>
      <c r="D1816"/>
      <c r="E1816"/>
      <c r="F1816"/>
      <c r="G1816"/>
      <c r="H1816"/>
      <c r="I1816"/>
      <c r="J1816"/>
      <c r="K1816"/>
      <c r="L1816"/>
      <c r="M1816"/>
      <c r="N1816"/>
    </row>
    <row r="1817" spans="1:14" s="15" customFormat="1" ht="12.75">
      <c r="A1817"/>
      <c r="B1817"/>
      <c r="C1817"/>
      <c r="D1817"/>
      <c r="E1817"/>
      <c r="F1817"/>
      <c r="G1817"/>
      <c r="H1817"/>
      <c r="I1817"/>
      <c r="J1817"/>
      <c r="K1817"/>
      <c r="L1817"/>
      <c r="M1817"/>
      <c r="N1817"/>
    </row>
    <row r="1818" spans="1:14" s="15" customFormat="1" ht="12.75">
      <c r="A1818"/>
      <c r="B1818"/>
      <c r="C1818"/>
      <c r="D1818"/>
      <c r="E1818"/>
      <c r="F1818"/>
      <c r="G1818"/>
      <c r="H1818"/>
      <c r="I1818"/>
      <c r="J1818"/>
      <c r="K1818"/>
      <c r="L1818"/>
      <c r="M1818"/>
      <c r="N1818"/>
    </row>
    <row r="1819" spans="1:14" s="15" customFormat="1" ht="12.75">
      <c r="A1819"/>
      <c r="B1819"/>
      <c r="C1819"/>
      <c r="D1819"/>
      <c r="E1819"/>
      <c r="F1819"/>
      <c r="G1819"/>
      <c r="H1819"/>
      <c r="I1819"/>
      <c r="J1819"/>
      <c r="K1819"/>
      <c r="L1819"/>
      <c r="M1819"/>
      <c r="N1819"/>
    </row>
    <row r="1820" spans="1:14" s="15" customFormat="1" ht="12.75">
      <c r="A1820"/>
      <c r="B1820"/>
      <c r="C1820"/>
      <c r="D1820"/>
      <c r="E1820"/>
      <c r="F1820"/>
      <c r="G1820"/>
      <c r="H1820"/>
      <c r="I1820"/>
      <c r="J1820"/>
      <c r="K1820"/>
      <c r="L1820"/>
      <c r="M1820"/>
      <c r="N1820"/>
    </row>
    <row r="1821" spans="1:14" s="15" customFormat="1" ht="12.75">
      <c r="A1821"/>
      <c r="B1821"/>
      <c r="C1821"/>
      <c r="D1821"/>
      <c r="E1821"/>
      <c r="F1821"/>
      <c r="G1821"/>
      <c r="H1821"/>
      <c r="I1821"/>
      <c r="J1821"/>
      <c r="K1821"/>
      <c r="L1821"/>
      <c r="M1821"/>
      <c r="N1821"/>
    </row>
    <row r="1822" spans="1:14" s="15" customFormat="1" ht="12.75">
      <c r="A1822"/>
      <c r="B1822"/>
      <c r="C1822"/>
      <c r="D1822"/>
      <c r="E1822"/>
      <c r="F1822"/>
      <c r="G1822"/>
      <c r="H1822"/>
      <c r="I1822"/>
      <c r="J1822"/>
      <c r="K1822"/>
      <c r="L1822"/>
      <c r="M1822"/>
      <c r="N1822"/>
    </row>
    <row r="1823" spans="1:14" s="15" customFormat="1" ht="12.75">
      <c r="A1823"/>
      <c r="B1823"/>
      <c r="C1823"/>
      <c r="D1823"/>
      <c r="E1823"/>
      <c r="F1823"/>
      <c r="G1823"/>
      <c r="H1823"/>
      <c r="I1823"/>
      <c r="J1823"/>
      <c r="K1823"/>
      <c r="L1823"/>
      <c r="M1823"/>
      <c r="N1823"/>
    </row>
    <row r="1824" spans="1:14" s="15" customFormat="1" ht="12.75">
      <c r="A1824"/>
      <c r="B1824"/>
      <c r="C1824"/>
      <c r="D1824"/>
      <c r="E1824"/>
      <c r="F1824"/>
      <c r="G1824"/>
      <c r="H1824"/>
      <c r="I1824"/>
      <c r="J1824"/>
      <c r="K1824"/>
      <c r="L1824"/>
      <c r="M1824"/>
      <c r="N1824"/>
    </row>
    <row r="1825" spans="1:14" s="15" customFormat="1" ht="12.75">
      <c r="A1825"/>
      <c r="B1825"/>
      <c r="C1825"/>
      <c r="D1825"/>
      <c r="E1825"/>
      <c r="F1825"/>
      <c r="G1825"/>
      <c r="H1825"/>
      <c r="I1825"/>
      <c r="J1825"/>
      <c r="K1825"/>
      <c r="L1825"/>
      <c r="M1825"/>
      <c r="N1825"/>
    </row>
    <row r="1826" spans="1:14" s="15" customFormat="1" ht="12.75">
      <c r="A1826"/>
      <c r="B1826"/>
      <c r="C1826"/>
      <c r="D1826"/>
      <c r="E1826"/>
      <c r="F1826"/>
      <c r="G1826"/>
      <c r="H1826"/>
      <c r="I1826"/>
      <c r="J1826"/>
      <c r="K1826"/>
      <c r="L1826"/>
      <c r="M1826"/>
      <c r="N1826"/>
    </row>
    <row r="1827" spans="1:14" s="15" customFormat="1" ht="12.75">
      <c r="A1827"/>
      <c r="B1827"/>
      <c r="C1827"/>
      <c r="D1827"/>
      <c r="E1827"/>
      <c r="F1827"/>
      <c r="G1827"/>
      <c r="H1827"/>
      <c r="I1827"/>
      <c r="J1827"/>
      <c r="K1827"/>
      <c r="L1827"/>
      <c r="M1827"/>
      <c r="N1827"/>
    </row>
    <row r="1828" spans="1:14" s="15" customFormat="1" ht="12.75">
      <c r="A1828"/>
      <c r="B1828"/>
      <c r="C1828"/>
      <c r="D1828"/>
      <c r="E1828"/>
      <c r="F1828"/>
      <c r="G1828"/>
      <c r="H1828"/>
      <c r="I1828"/>
      <c r="J1828"/>
      <c r="K1828"/>
      <c r="L1828"/>
      <c r="M1828"/>
      <c r="N1828"/>
    </row>
    <row r="1829" spans="1:14" s="15" customFormat="1" ht="12.75">
      <c r="A1829"/>
      <c r="B1829"/>
      <c r="C1829"/>
      <c r="D1829"/>
      <c r="E1829"/>
      <c r="F1829"/>
      <c r="G1829"/>
      <c r="H1829"/>
      <c r="I1829"/>
      <c r="J1829"/>
      <c r="K1829"/>
      <c r="L1829"/>
      <c r="M1829"/>
      <c r="N1829"/>
    </row>
    <row r="1830" spans="1:14" s="15" customFormat="1" ht="12.75">
      <c r="A1830"/>
      <c r="B1830"/>
      <c r="C1830"/>
      <c r="D1830"/>
      <c r="E1830"/>
      <c r="F1830"/>
      <c r="G1830"/>
      <c r="H1830"/>
      <c r="I1830"/>
      <c r="J1830"/>
      <c r="K1830"/>
      <c r="L1830"/>
      <c r="M1830"/>
      <c r="N1830"/>
    </row>
    <row r="1831" spans="1:14" s="15" customFormat="1" ht="12.75">
      <c r="A1831"/>
      <c r="B1831"/>
      <c r="C1831"/>
      <c r="D1831"/>
      <c r="E1831"/>
      <c r="F1831"/>
      <c r="G1831"/>
      <c r="H1831"/>
      <c r="I1831"/>
      <c r="J1831"/>
      <c r="K1831"/>
      <c r="L1831"/>
      <c r="M1831"/>
      <c r="N1831"/>
    </row>
    <row r="1832" spans="1:14" s="15" customFormat="1" ht="12.75">
      <c r="A1832"/>
      <c r="B1832"/>
      <c r="C1832"/>
      <c r="D1832"/>
      <c r="E1832"/>
      <c r="F1832"/>
      <c r="G1832"/>
      <c r="H1832"/>
      <c r="I1832"/>
      <c r="J1832"/>
      <c r="K1832"/>
      <c r="L1832"/>
      <c r="M1832"/>
      <c r="N1832"/>
    </row>
    <row r="1833" spans="1:14" s="15" customFormat="1" ht="12.75">
      <c r="A1833"/>
      <c r="B1833"/>
      <c r="C1833"/>
      <c r="D1833"/>
      <c r="E1833"/>
      <c r="F1833"/>
      <c r="G1833"/>
      <c r="H1833"/>
      <c r="I1833"/>
      <c r="J1833"/>
      <c r="K1833"/>
      <c r="L1833"/>
      <c r="M1833"/>
      <c r="N1833"/>
    </row>
    <row r="1834" spans="1:14" s="15" customFormat="1" ht="12.75">
      <c r="A1834"/>
      <c r="B1834"/>
      <c r="C1834"/>
      <c r="D1834"/>
      <c r="E1834"/>
      <c r="F1834"/>
      <c r="G1834"/>
      <c r="H1834"/>
      <c r="I1834"/>
      <c r="J1834"/>
      <c r="K1834"/>
      <c r="L1834"/>
      <c r="M1834"/>
      <c r="N1834"/>
    </row>
    <row r="1835" spans="1:14" s="15" customFormat="1" ht="12.75">
      <c r="A1835"/>
      <c r="B1835"/>
      <c r="C1835"/>
      <c r="D1835"/>
      <c r="E1835"/>
      <c r="F1835"/>
      <c r="G1835"/>
      <c r="H1835"/>
      <c r="I1835"/>
      <c r="J1835"/>
      <c r="K1835"/>
      <c r="L1835"/>
      <c r="M1835"/>
      <c r="N1835"/>
    </row>
    <row r="1836" spans="1:14" s="15" customFormat="1" ht="12.75">
      <c r="A1836"/>
      <c r="B1836"/>
      <c r="C1836"/>
      <c r="D1836"/>
      <c r="E1836"/>
      <c r="F1836"/>
      <c r="G1836"/>
      <c r="H1836"/>
      <c r="I1836"/>
      <c r="J1836"/>
      <c r="K1836"/>
      <c r="L1836"/>
      <c r="M1836"/>
      <c r="N1836"/>
    </row>
    <row r="1837" spans="1:14" s="15" customFormat="1" ht="12.75">
      <c r="A1837"/>
      <c r="B1837"/>
      <c r="C1837"/>
      <c r="D1837"/>
      <c r="E1837"/>
      <c r="F1837"/>
      <c r="G1837"/>
      <c r="H1837"/>
      <c r="I1837"/>
      <c r="J1837"/>
      <c r="K1837"/>
      <c r="L1837"/>
      <c r="M1837"/>
      <c r="N1837"/>
    </row>
    <row r="1838" spans="1:14" s="15" customFormat="1" ht="12.75">
      <c r="A1838"/>
      <c r="B1838"/>
      <c r="C1838"/>
      <c r="D1838"/>
      <c r="E1838"/>
      <c r="F1838"/>
      <c r="G1838"/>
      <c r="H1838"/>
      <c r="I1838"/>
      <c r="J1838"/>
      <c r="K1838"/>
      <c r="L1838"/>
      <c r="M1838"/>
      <c r="N1838"/>
    </row>
    <row r="1839" spans="1:14" s="15" customFormat="1" ht="12.75">
      <c r="A1839"/>
      <c r="B1839"/>
      <c r="C1839"/>
      <c r="D1839"/>
      <c r="E1839"/>
      <c r="F1839"/>
      <c r="G1839"/>
      <c r="H1839"/>
      <c r="I1839"/>
      <c r="J1839"/>
      <c r="K1839"/>
      <c r="L1839"/>
      <c r="M1839"/>
      <c r="N1839"/>
    </row>
    <row r="1840" spans="1:14" s="15" customFormat="1" ht="12.75">
      <c r="A1840"/>
      <c r="B1840"/>
      <c r="C1840"/>
      <c r="D1840"/>
      <c r="E1840"/>
      <c r="F1840"/>
      <c r="G1840"/>
      <c r="H1840"/>
      <c r="I1840"/>
      <c r="J1840"/>
      <c r="K1840"/>
      <c r="L1840"/>
      <c r="M1840"/>
      <c r="N1840"/>
    </row>
    <row r="1841" spans="1:14" s="15" customFormat="1" ht="12.75">
      <c r="A1841"/>
      <c r="B1841"/>
      <c r="C1841"/>
      <c r="D1841"/>
      <c r="E1841"/>
      <c r="F1841"/>
      <c r="G1841"/>
      <c r="H1841"/>
      <c r="I1841"/>
      <c r="J1841"/>
      <c r="K1841"/>
      <c r="L1841"/>
      <c r="M1841"/>
      <c r="N1841"/>
    </row>
    <row r="1842" spans="1:14" s="15" customFormat="1" ht="12.75">
      <c r="A1842"/>
      <c r="B1842"/>
      <c r="C1842"/>
      <c r="D1842"/>
      <c r="E1842"/>
      <c r="F1842"/>
      <c r="G1842"/>
      <c r="H1842"/>
      <c r="I1842"/>
      <c r="J1842"/>
      <c r="K1842"/>
      <c r="L1842"/>
      <c r="M1842"/>
      <c r="N1842"/>
    </row>
    <row r="1843" spans="1:14" s="15" customFormat="1" ht="12.75">
      <c r="A1843"/>
      <c r="B1843"/>
      <c r="C1843"/>
      <c r="D1843"/>
      <c r="E1843"/>
      <c r="F1843"/>
      <c r="G1843"/>
      <c r="H1843"/>
      <c r="I1843"/>
      <c r="J1843"/>
      <c r="K1843"/>
      <c r="L1843"/>
      <c r="M1843"/>
      <c r="N1843"/>
    </row>
    <row r="1844" spans="1:14" s="15" customFormat="1" ht="12.75">
      <c r="A1844"/>
      <c r="B1844"/>
      <c r="C1844"/>
      <c r="D1844"/>
      <c r="E1844"/>
      <c r="F1844"/>
      <c r="G1844"/>
      <c r="H1844"/>
      <c r="I1844"/>
      <c r="J1844"/>
      <c r="K1844"/>
      <c r="L1844"/>
      <c r="M1844"/>
      <c r="N1844"/>
    </row>
    <row r="1845" spans="1:14" s="15" customFormat="1" ht="12.75">
      <c r="A1845"/>
      <c r="B1845"/>
      <c r="C1845"/>
      <c r="D1845"/>
      <c r="E1845"/>
      <c r="F1845"/>
      <c r="G1845"/>
      <c r="H1845"/>
      <c r="I1845"/>
      <c r="J1845"/>
      <c r="K1845"/>
      <c r="L1845"/>
      <c r="M1845"/>
      <c r="N1845"/>
    </row>
    <row r="1846" spans="1:14" s="15" customFormat="1" ht="12.75">
      <c r="A1846"/>
      <c r="B1846"/>
      <c r="C1846"/>
      <c r="D1846"/>
      <c r="E1846"/>
      <c r="F1846"/>
      <c r="G1846"/>
      <c r="H1846"/>
      <c r="I1846"/>
      <c r="J1846"/>
      <c r="K1846"/>
      <c r="L1846"/>
      <c r="M1846"/>
      <c r="N1846"/>
    </row>
    <row r="1847" spans="1:14" s="15" customFormat="1" ht="12.75">
      <c r="A1847"/>
      <c r="B1847"/>
      <c r="C1847"/>
      <c r="D1847"/>
      <c r="E1847"/>
      <c r="F1847"/>
      <c r="G1847"/>
      <c r="H1847"/>
      <c r="I1847"/>
      <c r="J1847"/>
      <c r="K1847"/>
      <c r="L1847"/>
      <c r="M1847"/>
      <c r="N1847"/>
    </row>
    <row r="1848" spans="1:14" s="15" customFormat="1" ht="12.75">
      <c r="A1848"/>
      <c r="B1848"/>
      <c r="C1848"/>
      <c r="D1848"/>
      <c r="E1848"/>
      <c r="F1848"/>
      <c r="G1848"/>
      <c r="H1848"/>
      <c r="I1848"/>
      <c r="J1848"/>
      <c r="K1848"/>
      <c r="L1848"/>
      <c r="M1848"/>
      <c r="N1848"/>
    </row>
    <row r="1849" spans="1:14" s="15" customFormat="1" ht="12.75">
      <c r="A1849"/>
      <c r="B1849"/>
      <c r="C1849"/>
      <c r="D1849"/>
      <c r="E1849"/>
      <c r="F1849"/>
      <c r="G1849"/>
      <c r="H1849"/>
      <c r="I1849"/>
      <c r="J1849"/>
      <c r="K1849"/>
      <c r="L1849"/>
      <c r="M1849"/>
      <c r="N1849"/>
    </row>
    <row r="1850" spans="1:14" s="15" customFormat="1" ht="12.75">
      <c r="A1850"/>
      <c r="B1850"/>
      <c r="C1850"/>
      <c r="D1850"/>
      <c r="E1850"/>
      <c r="F1850"/>
      <c r="G1850"/>
      <c r="H1850"/>
      <c r="I1850"/>
      <c r="J1850"/>
      <c r="K1850"/>
      <c r="L1850"/>
      <c r="M1850"/>
      <c r="N1850"/>
    </row>
    <row r="1851" spans="1:14" s="15" customFormat="1" ht="12.75">
      <c r="A1851"/>
      <c r="B1851"/>
      <c r="C1851"/>
      <c r="D1851"/>
      <c r="E1851"/>
      <c r="F1851"/>
      <c r="G1851"/>
      <c r="H1851"/>
      <c r="I1851"/>
      <c r="J1851"/>
      <c r="K1851"/>
      <c r="L1851"/>
      <c r="M1851"/>
      <c r="N1851"/>
    </row>
    <row r="1852" spans="1:14" s="15" customFormat="1" ht="12.75">
      <c r="A1852"/>
      <c r="B1852"/>
      <c r="C1852"/>
      <c r="D1852"/>
      <c r="E1852"/>
      <c r="F1852"/>
      <c r="G1852"/>
      <c r="H1852"/>
      <c r="I1852"/>
      <c r="J1852"/>
      <c r="K1852"/>
      <c r="L1852"/>
      <c r="M1852"/>
      <c r="N1852"/>
    </row>
    <row r="1853" spans="1:14" s="15" customFormat="1" ht="12.75">
      <c r="A1853"/>
      <c r="B1853"/>
      <c r="C1853"/>
      <c r="D1853"/>
      <c r="E1853"/>
      <c r="F1853"/>
      <c r="G1853"/>
      <c r="H1853"/>
      <c r="I1853"/>
      <c r="J1853"/>
      <c r="K1853"/>
      <c r="L1853"/>
      <c r="M1853"/>
      <c r="N1853"/>
    </row>
    <row r="1854" spans="1:14" s="15" customFormat="1" ht="12.75">
      <c r="A1854"/>
      <c r="B1854"/>
      <c r="C1854"/>
      <c r="D1854"/>
      <c r="E1854"/>
      <c r="F1854"/>
      <c r="G1854"/>
      <c r="H1854"/>
      <c r="I1854"/>
      <c r="J1854"/>
      <c r="K1854"/>
      <c r="L1854"/>
      <c r="M1854"/>
      <c r="N1854"/>
    </row>
    <row r="1855" spans="1:14" s="15" customFormat="1" ht="12.75">
      <c r="A1855"/>
      <c r="B1855"/>
      <c r="C1855"/>
      <c r="D1855"/>
      <c r="E1855"/>
      <c r="F1855"/>
      <c r="G1855"/>
      <c r="H1855"/>
      <c r="I1855"/>
      <c r="J1855"/>
      <c r="K1855"/>
      <c r="L1855"/>
      <c r="M1855"/>
      <c r="N1855"/>
    </row>
    <row r="1856" spans="1:14" s="15" customFormat="1" ht="12.75">
      <c r="A1856"/>
      <c r="B1856"/>
      <c r="C1856"/>
      <c r="D1856"/>
      <c r="E1856"/>
      <c r="F1856"/>
      <c r="G1856"/>
      <c r="H1856"/>
      <c r="I1856"/>
      <c r="J1856"/>
      <c r="K1856"/>
      <c r="L1856"/>
      <c r="M1856"/>
      <c r="N1856"/>
    </row>
    <row r="1857" spans="1:14" s="15" customFormat="1" ht="12.75">
      <c r="A1857"/>
      <c r="B1857"/>
      <c r="C1857"/>
      <c r="D1857"/>
      <c r="E1857"/>
      <c r="F1857"/>
      <c r="G1857"/>
      <c r="H1857"/>
      <c r="I1857"/>
      <c r="J1857"/>
      <c r="K1857"/>
      <c r="L1857"/>
      <c r="M1857"/>
      <c r="N1857"/>
    </row>
    <row r="1858" spans="1:14" s="15" customFormat="1" ht="12.75">
      <c r="A1858"/>
      <c r="B1858"/>
      <c r="C1858"/>
      <c r="D1858"/>
      <c r="E1858"/>
      <c r="F1858"/>
      <c r="G1858"/>
      <c r="H1858"/>
      <c r="I1858"/>
      <c r="J1858"/>
      <c r="K1858"/>
      <c r="L1858"/>
      <c r="M1858"/>
      <c r="N1858"/>
    </row>
    <row r="1859" spans="1:14" s="15" customFormat="1" ht="12.75">
      <c r="A1859"/>
      <c r="B1859"/>
      <c r="C1859"/>
      <c r="D1859"/>
      <c r="E1859"/>
      <c r="F1859"/>
      <c r="G1859"/>
      <c r="H1859"/>
      <c r="I1859"/>
      <c r="J1859"/>
      <c r="K1859"/>
      <c r="L1859"/>
      <c r="M1859"/>
      <c r="N1859"/>
    </row>
    <row r="1860" spans="1:14" s="15" customFormat="1" ht="12.75">
      <c r="A1860"/>
      <c r="B1860"/>
      <c r="C1860"/>
      <c r="D1860"/>
      <c r="E1860"/>
      <c r="F1860"/>
      <c r="G1860"/>
      <c r="H1860"/>
      <c r="I1860"/>
      <c r="J1860"/>
      <c r="K1860"/>
      <c r="L1860"/>
      <c r="M1860"/>
      <c r="N1860"/>
    </row>
    <row r="1861" spans="1:14" s="15" customFormat="1" ht="12.75">
      <c r="A1861"/>
      <c r="B1861"/>
      <c r="C1861"/>
      <c r="D1861"/>
      <c r="E1861"/>
      <c r="F1861"/>
      <c r="G1861"/>
      <c r="H1861"/>
      <c r="I1861"/>
      <c r="J1861"/>
      <c r="K1861"/>
      <c r="L1861"/>
      <c r="M1861"/>
      <c r="N1861"/>
    </row>
    <row r="1862" spans="1:14" s="15" customFormat="1" ht="12.75">
      <c r="A1862"/>
      <c r="B1862"/>
      <c r="C1862"/>
      <c r="D1862"/>
      <c r="E1862"/>
      <c r="F1862"/>
      <c r="G1862"/>
      <c r="H1862"/>
      <c r="I1862"/>
      <c r="J1862"/>
      <c r="K1862"/>
      <c r="L1862"/>
      <c r="M1862"/>
      <c r="N1862"/>
    </row>
    <row r="1863" spans="1:14" s="15" customFormat="1" ht="12.75">
      <c r="A1863"/>
      <c r="B1863"/>
      <c r="C1863"/>
      <c r="D1863"/>
      <c r="E1863"/>
      <c r="F1863"/>
      <c r="G1863"/>
      <c r="H1863"/>
      <c r="I1863"/>
      <c r="J1863"/>
      <c r="K1863"/>
      <c r="L1863"/>
      <c r="M1863"/>
      <c r="N1863"/>
    </row>
    <row r="1864" spans="1:14" s="15" customFormat="1" ht="12.75">
      <c r="A1864"/>
      <c r="B1864"/>
      <c r="C1864"/>
      <c r="D1864"/>
      <c r="E1864"/>
      <c r="F1864"/>
      <c r="G1864"/>
      <c r="H1864"/>
      <c r="I1864"/>
      <c r="J1864"/>
      <c r="K1864"/>
      <c r="L1864"/>
      <c r="M1864"/>
      <c r="N1864"/>
    </row>
    <row r="1865" spans="1:14" s="15" customFormat="1" ht="12.75">
      <c r="A1865"/>
      <c r="B1865"/>
      <c r="C1865"/>
      <c r="D1865"/>
      <c r="E1865"/>
      <c r="F1865"/>
      <c r="G1865"/>
      <c r="H1865"/>
      <c r="I1865"/>
      <c r="J1865"/>
      <c r="K1865"/>
      <c r="L1865"/>
      <c r="M1865"/>
      <c r="N1865"/>
    </row>
    <row r="1866" spans="1:14" s="15" customFormat="1" ht="12.75">
      <c r="A1866"/>
      <c r="B1866"/>
      <c r="C1866"/>
      <c r="D1866"/>
      <c r="E1866"/>
      <c r="F1866"/>
      <c r="G1866"/>
      <c r="H1866"/>
      <c r="I1866"/>
      <c r="J1866"/>
      <c r="K1866"/>
      <c r="L1866"/>
      <c r="M1866"/>
      <c r="N1866"/>
    </row>
    <row r="1867" spans="1:14" s="15" customFormat="1" ht="12.75">
      <c r="A1867"/>
      <c r="B1867"/>
      <c r="C1867"/>
      <c r="D1867"/>
      <c r="E1867"/>
      <c r="F1867"/>
      <c r="G1867"/>
      <c r="H1867"/>
      <c r="I1867"/>
      <c r="J1867"/>
      <c r="K1867"/>
      <c r="L1867"/>
      <c r="M1867"/>
      <c r="N1867"/>
    </row>
    <row r="1868" spans="1:14" s="15" customFormat="1" ht="12.75">
      <c r="A1868"/>
      <c r="B1868"/>
      <c r="C1868"/>
      <c r="D1868"/>
      <c r="E1868"/>
      <c r="F1868"/>
      <c r="G1868"/>
      <c r="H1868"/>
      <c r="I1868"/>
      <c r="J1868"/>
      <c r="K1868"/>
      <c r="L1868"/>
      <c r="M1868"/>
      <c r="N1868"/>
    </row>
    <row r="1869" spans="1:14" s="15" customFormat="1" ht="12.75">
      <c r="A1869"/>
      <c r="B1869"/>
      <c r="C1869"/>
      <c r="D1869"/>
      <c r="E1869"/>
      <c r="F1869"/>
      <c r="G1869"/>
      <c r="H1869"/>
      <c r="I1869"/>
      <c r="J1869"/>
      <c r="K1869"/>
      <c r="L1869"/>
      <c r="M1869"/>
      <c r="N1869"/>
    </row>
    <row r="1870" spans="1:14" s="15" customFormat="1" ht="12.75">
      <c r="A1870"/>
      <c r="B1870"/>
      <c r="C1870"/>
      <c r="D1870"/>
      <c r="E1870"/>
      <c r="F1870"/>
      <c r="G1870"/>
      <c r="H1870"/>
      <c r="I1870"/>
      <c r="J1870"/>
      <c r="K1870"/>
      <c r="L1870"/>
      <c r="M1870"/>
      <c r="N1870"/>
    </row>
    <row r="1871" spans="1:14" s="15" customFormat="1" ht="12.75">
      <c r="A1871"/>
      <c r="B1871"/>
      <c r="C1871"/>
      <c r="D1871"/>
      <c r="E1871"/>
      <c r="F1871"/>
      <c r="G1871"/>
      <c r="H1871"/>
      <c r="I1871"/>
      <c r="J1871"/>
      <c r="K1871"/>
      <c r="L1871"/>
      <c r="M1871"/>
      <c r="N1871"/>
    </row>
    <row r="1872" spans="1:14" s="15" customFormat="1" ht="12.75">
      <c r="A1872"/>
      <c r="B1872"/>
      <c r="C1872"/>
      <c r="D1872"/>
      <c r="E1872"/>
      <c r="F1872"/>
      <c r="G1872"/>
      <c r="H1872"/>
      <c r="I1872"/>
      <c r="J1872"/>
      <c r="K1872"/>
      <c r="L1872"/>
      <c r="M1872"/>
      <c r="N1872"/>
    </row>
    <row r="1873" spans="1:14" s="15" customFormat="1" ht="12.75">
      <c r="A1873"/>
      <c r="B1873"/>
      <c r="C1873"/>
      <c r="D1873"/>
      <c r="E1873"/>
      <c r="F1873"/>
      <c r="G1873"/>
      <c r="H1873"/>
      <c r="I1873"/>
      <c r="J1873"/>
      <c r="K1873"/>
      <c r="L1873"/>
      <c r="M1873"/>
      <c r="N1873"/>
    </row>
    <row r="1874" spans="1:14" s="15" customFormat="1" ht="12.75">
      <c r="A1874"/>
      <c r="B1874"/>
      <c r="C1874"/>
      <c r="D1874"/>
      <c r="E1874"/>
      <c r="F1874"/>
      <c r="G1874"/>
      <c r="H1874"/>
      <c r="I1874"/>
      <c r="J1874"/>
      <c r="K1874"/>
      <c r="L1874"/>
      <c r="M1874"/>
      <c r="N1874"/>
    </row>
    <row r="1875" spans="1:14" s="15" customFormat="1" ht="12.75">
      <c r="A1875"/>
      <c r="B1875"/>
      <c r="C1875"/>
      <c r="D1875"/>
      <c r="E1875"/>
      <c r="F1875"/>
      <c r="G1875"/>
      <c r="H1875"/>
      <c r="I1875"/>
      <c r="J1875"/>
      <c r="K1875"/>
      <c r="L1875"/>
      <c r="M1875"/>
      <c r="N1875"/>
    </row>
    <row r="1876" spans="1:14" s="15" customFormat="1" ht="12.75">
      <c r="A1876"/>
      <c r="B1876"/>
      <c r="C1876"/>
      <c r="D1876"/>
      <c r="E1876"/>
      <c r="F1876"/>
      <c r="G1876"/>
      <c r="H1876"/>
      <c r="I1876"/>
      <c r="J1876"/>
      <c r="K1876"/>
      <c r="L1876"/>
      <c r="M1876"/>
      <c r="N1876"/>
    </row>
    <row r="1877" spans="1:14" s="15" customFormat="1" ht="12.75">
      <c r="A1877"/>
      <c r="B1877"/>
      <c r="C1877"/>
      <c r="D1877"/>
      <c r="E1877"/>
      <c r="F1877"/>
      <c r="G1877"/>
      <c r="H1877"/>
      <c r="I1877"/>
      <c r="J1877"/>
      <c r="K1877"/>
      <c r="L1877"/>
      <c r="M1877"/>
      <c r="N1877"/>
    </row>
    <row r="1878" spans="1:14" s="15" customFormat="1" ht="12.75">
      <c r="A1878"/>
      <c r="B1878"/>
      <c r="C1878"/>
      <c r="D1878"/>
      <c r="E1878"/>
      <c r="F1878"/>
      <c r="G1878"/>
      <c r="H1878"/>
      <c r="I1878"/>
      <c r="J1878"/>
      <c r="K1878"/>
      <c r="L1878"/>
      <c r="M1878"/>
      <c r="N1878"/>
    </row>
    <row r="1879" spans="1:14" s="15" customFormat="1" ht="12.75">
      <c r="A1879"/>
      <c r="B1879"/>
      <c r="C1879"/>
      <c r="D1879"/>
      <c r="E1879"/>
      <c r="F1879"/>
      <c r="G1879"/>
      <c r="H1879"/>
      <c r="I1879"/>
      <c r="J1879"/>
      <c r="K1879"/>
      <c r="L1879"/>
      <c r="M1879"/>
      <c r="N1879"/>
    </row>
    <row r="1880" spans="1:14" s="15" customFormat="1" ht="12.75">
      <c r="A1880"/>
      <c r="B1880"/>
      <c r="C1880"/>
      <c r="D1880"/>
      <c r="E1880"/>
      <c r="F1880"/>
      <c r="G1880"/>
      <c r="H1880"/>
      <c r="I1880"/>
      <c r="J1880"/>
      <c r="K1880"/>
      <c r="L1880"/>
      <c r="M1880"/>
      <c r="N1880"/>
    </row>
    <row r="1881" spans="1:14" s="15" customFormat="1" ht="12.75">
      <c r="A1881"/>
      <c r="B1881"/>
      <c r="C1881"/>
      <c r="D1881"/>
      <c r="E1881"/>
      <c r="F1881"/>
      <c r="G1881"/>
      <c r="H1881"/>
      <c r="I1881"/>
      <c r="J1881"/>
      <c r="K1881"/>
      <c r="L1881"/>
      <c r="M1881"/>
      <c r="N1881"/>
    </row>
    <row r="1882" spans="1:14" s="15" customFormat="1" ht="12.75">
      <c r="A1882"/>
      <c r="B1882"/>
      <c r="C1882"/>
      <c r="D1882"/>
      <c r="E1882"/>
      <c r="F1882"/>
      <c r="G1882"/>
      <c r="H1882"/>
      <c r="I1882"/>
      <c r="J1882"/>
      <c r="K1882"/>
      <c r="L1882"/>
      <c r="M1882"/>
      <c r="N1882"/>
    </row>
    <row r="1883" spans="1:14" s="15" customFormat="1" ht="12.75">
      <c r="A1883"/>
      <c r="B1883"/>
      <c r="C1883"/>
      <c r="D1883"/>
      <c r="E1883"/>
      <c r="F1883"/>
      <c r="G1883"/>
      <c r="H1883"/>
      <c r="I1883"/>
      <c r="J1883"/>
      <c r="K1883"/>
      <c r="L1883"/>
      <c r="M1883"/>
      <c r="N1883"/>
    </row>
    <row r="1884" spans="1:14" s="15" customFormat="1" ht="12.75">
      <c r="A1884"/>
      <c r="B1884"/>
      <c r="C1884"/>
      <c r="D1884"/>
      <c r="E1884"/>
      <c r="F1884"/>
      <c r="G1884"/>
      <c r="H1884"/>
      <c r="I1884"/>
      <c r="J1884"/>
      <c r="K1884"/>
      <c r="L1884"/>
      <c r="M1884"/>
      <c r="N1884"/>
    </row>
    <row r="1885" spans="1:14" s="15" customFormat="1" ht="12.75">
      <c r="A1885"/>
      <c r="B1885"/>
      <c r="C1885"/>
      <c r="D1885"/>
      <c r="E1885"/>
      <c r="F1885"/>
      <c r="G1885"/>
      <c r="H1885"/>
      <c r="I1885"/>
      <c r="J1885"/>
      <c r="K1885"/>
      <c r="L1885"/>
      <c r="M1885"/>
      <c r="N1885"/>
    </row>
    <row r="1886" spans="1:14" s="15" customFormat="1" ht="12.75">
      <c r="A1886"/>
      <c r="B1886"/>
      <c r="C1886"/>
      <c r="D1886"/>
      <c r="E1886"/>
      <c r="F1886"/>
      <c r="G1886"/>
      <c r="H1886"/>
      <c r="I1886"/>
      <c r="J1886"/>
      <c r="K1886"/>
      <c r="L1886"/>
      <c r="M1886"/>
      <c r="N1886"/>
    </row>
    <row r="1887" spans="1:14" s="15" customFormat="1" ht="12.75">
      <c r="A1887"/>
      <c r="B1887"/>
      <c r="C1887"/>
      <c r="D1887"/>
      <c r="E1887"/>
      <c r="F1887"/>
      <c r="G1887"/>
      <c r="H1887"/>
      <c r="I1887"/>
      <c r="J1887"/>
      <c r="K1887"/>
      <c r="L1887"/>
      <c r="M1887"/>
      <c r="N1887"/>
    </row>
    <row r="1888" spans="1:14" s="15" customFormat="1" ht="12.75">
      <c r="A1888"/>
      <c r="B1888"/>
      <c r="C1888"/>
      <c r="D1888"/>
      <c r="E1888"/>
      <c r="F1888"/>
      <c r="G1888"/>
      <c r="H1888"/>
      <c r="I1888"/>
      <c r="J1888"/>
      <c r="K1888"/>
      <c r="L1888"/>
      <c r="M1888"/>
      <c r="N1888"/>
    </row>
    <row r="1889" spans="1:14" s="15" customFormat="1" ht="12.75">
      <c r="A1889"/>
      <c r="B1889"/>
      <c r="C1889"/>
      <c r="D1889"/>
      <c r="E1889"/>
      <c r="F1889"/>
      <c r="G1889"/>
      <c r="H1889"/>
      <c r="I1889"/>
      <c r="J1889"/>
      <c r="K1889"/>
      <c r="L1889"/>
      <c r="M1889"/>
      <c r="N1889"/>
    </row>
    <row r="1890" spans="1:14" s="15" customFormat="1" ht="12.75">
      <c r="A1890"/>
      <c r="B1890"/>
      <c r="C1890"/>
      <c r="D1890"/>
      <c r="E1890"/>
      <c r="F1890"/>
      <c r="G1890"/>
      <c r="H1890"/>
      <c r="I1890"/>
      <c r="J1890"/>
      <c r="K1890"/>
      <c r="L1890"/>
      <c r="M1890"/>
      <c r="N1890"/>
    </row>
    <row r="1891" spans="1:14" s="15" customFormat="1" ht="12.75">
      <c r="A1891"/>
      <c r="B1891"/>
      <c r="C1891"/>
      <c r="D1891"/>
      <c r="E1891"/>
      <c r="F1891"/>
      <c r="G1891"/>
      <c r="H1891"/>
      <c r="I1891"/>
      <c r="J1891"/>
      <c r="K1891"/>
      <c r="L1891"/>
      <c r="M1891"/>
      <c r="N1891"/>
    </row>
    <row r="1892" spans="1:14" s="15" customFormat="1" ht="12.75">
      <c r="A1892"/>
      <c r="B1892"/>
      <c r="C1892"/>
      <c r="D1892"/>
      <c r="E1892"/>
      <c r="F1892"/>
      <c r="G1892"/>
      <c r="H1892"/>
      <c r="I1892"/>
      <c r="J1892"/>
      <c r="K1892"/>
      <c r="L1892"/>
      <c r="M1892"/>
      <c r="N1892"/>
    </row>
    <row r="1893" spans="1:14" s="15" customFormat="1" ht="12.75">
      <c r="A1893"/>
      <c r="B1893"/>
      <c r="C1893"/>
      <c r="D1893"/>
      <c r="E1893"/>
      <c r="F1893"/>
      <c r="G1893"/>
      <c r="H1893"/>
      <c r="I1893"/>
      <c r="J1893"/>
      <c r="K1893"/>
      <c r="L1893"/>
      <c r="M1893"/>
      <c r="N1893"/>
    </row>
    <row r="1894" spans="1:14" s="15" customFormat="1" ht="12.75">
      <c r="A1894"/>
      <c r="B1894"/>
      <c r="C1894"/>
      <c r="D1894"/>
      <c r="E1894"/>
      <c r="F1894"/>
      <c r="G1894"/>
      <c r="H1894"/>
      <c r="I1894"/>
      <c r="J1894"/>
      <c r="K1894"/>
      <c r="L1894"/>
      <c r="M1894"/>
      <c r="N1894"/>
    </row>
    <row r="1895" spans="1:14" s="15" customFormat="1" ht="12.75">
      <c r="A1895"/>
      <c r="B1895"/>
      <c r="C1895"/>
      <c r="D1895"/>
      <c r="E1895"/>
      <c r="F1895"/>
      <c r="G1895"/>
      <c r="H1895"/>
      <c r="I1895"/>
      <c r="J1895"/>
      <c r="K1895"/>
      <c r="L1895"/>
      <c r="M1895"/>
      <c r="N1895"/>
    </row>
    <row r="1896" spans="1:14" s="15" customFormat="1" ht="12.75">
      <c r="A1896"/>
      <c r="B1896"/>
      <c r="C1896"/>
      <c r="D1896"/>
      <c r="E1896"/>
      <c r="F1896"/>
      <c r="G1896"/>
      <c r="H1896"/>
      <c r="I1896"/>
      <c r="J1896"/>
      <c r="K1896"/>
      <c r="L1896"/>
      <c r="M1896"/>
      <c r="N1896"/>
    </row>
    <row r="1897" spans="1:14" s="15" customFormat="1" ht="12.75">
      <c r="A1897"/>
      <c r="B1897"/>
      <c r="C1897"/>
      <c r="D1897"/>
      <c r="E1897"/>
      <c r="F1897"/>
      <c r="G1897"/>
      <c r="H1897"/>
      <c r="I1897"/>
      <c r="J1897"/>
      <c r="K1897"/>
      <c r="L1897"/>
      <c r="M1897"/>
      <c r="N1897"/>
    </row>
    <row r="1898" spans="1:14" s="15" customFormat="1" ht="12.75">
      <c r="A1898"/>
      <c r="B1898"/>
      <c r="C1898"/>
      <c r="D1898"/>
      <c r="E1898"/>
      <c r="F1898"/>
      <c r="G1898"/>
      <c r="H1898"/>
      <c r="I1898"/>
      <c r="J1898"/>
      <c r="K1898"/>
      <c r="L1898"/>
      <c r="M1898"/>
      <c r="N1898"/>
    </row>
    <row r="1899" spans="1:14" s="15" customFormat="1" ht="12.75">
      <c r="A1899"/>
      <c r="B1899"/>
      <c r="C1899"/>
      <c r="D1899"/>
      <c r="E1899"/>
      <c r="F1899"/>
      <c r="G1899"/>
      <c r="H1899"/>
      <c r="I1899"/>
      <c r="J1899"/>
      <c r="K1899"/>
      <c r="L1899"/>
      <c r="M1899"/>
      <c r="N1899"/>
    </row>
    <row r="1900" spans="1:14" s="15" customFormat="1" ht="12.75">
      <c r="A1900"/>
      <c r="B1900"/>
      <c r="C1900"/>
      <c r="D1900"/>
      <c r="E1900"/>
      <c r="F1900"/>
      <c r="G1900"/>
      <c r="H1900"/>
      <c r="I1900"/>
      <c r="J1900"/>
      <c r="K1900"/>
      <c r="L1900"/>
      <c r="M1900"/>
      <c r="N1900"/>
    </row>
    <row r="1901" spans="1:14" s="15" customFormat="1" ht="12.75">
      <c r="A1901"/>
      <c r="B1901"/>
      <c r="C1901"/>
      <c r="D1901"/>
      <c r="E1901"/>
      <c r="F1901"/>
      <c r="G1901"/>
      <c r="H1901"/>
      <c r="I1901"/>
      <c r="J1901"/>
      <c r="K1901"/>
      <c r="L1901"/>
      <c r="M1901"/>
      <c r="N1901"/>
    </row>
    <row r="1902" spans="1:14" s="15" customFormat="1" ht="12.75">
      <c r="A1902"/>
      <c r="B1902"/>
      <c r="C1902"/>
      <c r="D1902"/>
      <c r="E1902"/>
      <c r="F1902"/>
      <c r="G1902"/>
      <c r="H1902"/>
      <c r="I1902"/>
      <c r="J1902"/>
      <c r="K1902"/>
      <c r="L1902"/>
      <c r="M1902"/>
      <c r="N1902"/>
    </row>
    <row r="1903" spans="1:14" s="15" customFormat="1" ht="12.75">
      <c r="A1903"/>
      <c r="B1903"/>
      <c r="C1903"/>
      <c r="D1903"/>
      <c r="E1903"/>
      <c r="F1903"/>
      <c r="G1903"/>
      <c r="H1903"/>
      <c r="I1903"/>
      <c r="J1903"/>
      <c r="K1903"/>
      <c r="L1903"/>
      <c r="M1903"/>
      <c r="N1903"/>
    </row>
    <row r="1904" spans="1:14" s="15" customFormat="1" ht="12.75">
      <c r="A1904"/>
      <c r="B1904"/>
      <c r="C1904"/>
      <c r="D1904"/>
      <c r="E1904"/>
      <c r="F1904"/>
      <c r="G1904"/>
      <c r="H1904"/>
      <c r="I1904"/>
      <c r="J1904"/>
      <c r="K1904"/>
      <c r="L1904"/>
      <c r="M1904"/>
      <c r="N1904"/>
    </row>
    <row r="1905" spans="1:14" s="15" customFormat="1" ht="12.75">
      <c r="A1905"/>
      <c r="B1905"/>
      <c r="C1905"/>
      <c r="D1905"/>
      <c r="E1905"/>
      <c r="F1905"/>
      <c r="G1905"/>
      <c r="H1905"/>
      <c r="I1905"/>
      <c r="J1905"/>
      <c r="K1905"/>
      <c r="L1905"/>
      <c r="M1905"/>
      <c r="N1905"/>
    </row>
    <row r="1906" spans="1:14" s="15" customFormat="1" ht="12.75">
      <c r="A1906"/>
      <c r="B1906"/>
      <c r="C1906"/>
      <c r="D1906"/>
      <c r="E1906"/>
      <c r="F1906"/>
      <c r="G1906"/>
      <c r="H1906"/>
      <c r="I1906"/>
      <c r="J1906"/>
      <c r="K1906"/>
      <c r="L1906"/>
      <c r="M1906"/>
      <c r="N1906"/>
    </row>
    <row r="1907" spans="1:14" s="15" customFormat="1" ht="12.75">
      <c r="A1907"/>
      <c r="B1907"/>
      <c r="C1907"/>
      <c r="D1907"/>
      <c r="E1907"/>
      <c r="F1907"/>
      <c r="G1907"/>
      <c r="H1907"/>
      <c r="I1907"/>
      <c r="J1907"/>
      <c r="K1907"/>
      <c r="L1907"/>
      <c r="M1907"/>
      <c r="N1907"/>
    </row>
    <row r="1908" spans="1:14" s="15" customFormat="1" ht="12.75">
      <c r="A1908"/>
      <c r="B1908"/>
      <c r="C1908"/>
      <c r="D1908"/>
      <c r="E1908"/>
      <c r="F1908"/>
      <c r="G1908"/>
      <c r="H1908"/>
      <c r="I1908"/>
      <c r="J1908"/>
      <c r="K1908"/>
      <c r="L1908"/>
      <c r="M1908"/>
      <c r="N1908"/>
    </row>
    <row r="1909" spans="1:14" s="15" customFormat="1" ht="12.75">
      <c r="A1909"/>
      <c r="B1909"/>
      <c r="C1909"/>
      <c r="D1909"/>
      <c r="E1909"/>
      <c r="F1909"/>
      <c r="G1909"/>
      <c r="H1909"/>
      <c r="I1909"/>
      <c r="J1909"/>
      <c r="K1909"/>
      <c r="L1909"/>
      <c r="M1909"/>
      <c r="N1909"/>
    </row>
    <row r="1910" spans="1:14" s="15" customFormat="1" ht="12.75">
      <c r="A1910"/>
      <c r="B1910"/>
      <c r="C1910"/>
      <c r="D1910"/>
      <c r="E1910"/>
      <c r="F1910"/>
      <c r="G1910"/>
      <c r="H1910"/>
      <c r="I1910"/>
      <c r="J1910"/>
      <c r="K1910"/>
      <c r="L1910"/>
      <c r="M1910"/>
      <c r="N1910"/>
    </row>
    <row r="1911" spans="1:14" s="15" customFormat="1" ht="12.75">
      <c r="A1911"/>
      <c r="B1911"/>
      <c r="C1911"/>
      <c r="D1911"/>
      <c r="E1911"/>
      <c r="F1911"/>
      <c r="G1911"/>
      <c r="H1911"/>
      <c r="I1911"/>
      <c r="J1911"/>
      <c r="K1911"/>
      <c r="L1911"/>
      <c r="M1911"/>
      <c r="N1911"/>
    </row>
    <row r="1912" spans="1:14" s="15" customFormat="1" ht="12.75">
      <c r="A1912"/>
      <c r="B1912"/>
      <c r="C1912"/>
      <c r="D1912"/>
      <c r="E1912"/>
      <c r="F1912"/>
      <c r="G1912"/>
      <c r="H1912"/>
      <c r="I1912"/>
      <c r="J1912"/>
      <c r="K1912"/>
      <c r="L1912"/>
      <c r="M1912"/>
      <c r="N1912"/>
    </row>
    <row r="1913" spans="1:14" s="15" customFormat="1" ht="12.75">
      <c r="A1913"/>
      <c r="B1913"/>
      <c r="C1913"/>
      <c r="D1913"/>
      <c r="E1913"/>
      <c r="F1913"/>
      <c r="G1913"/>
      <c r="H1913"/>
      <c r="I1913"/>
      <c r="J1913"/>
      <c r="K1913"/>
      <c r="L1913"/>
      <c r="M1913"/>
      <c r="N1913"/>
    </row>
    <row r="1914" spans="1:14" s="15" customFormat="1" ht="12.75">
      <c r="A1914"/>
      <c r="B1914"/>
      <c r="C1914"/>
      <c r="D1914"/>
      <c r="E1914"/>
      <c r="F1914"/>
      <c r="G1914"/>
      <c r="H1914"/>
      <c r="I1914"/>
      <c r="J1914"/>
      <c r="K1914"/>
      <c r="L1914"/>
      <c r="M1914"/>
      <c r="N1914"/>
    </row>
    <row r="1915" spans="1:14" s="15" customFormat="1" ht="12.75">
      <c r="A1915"/>
      <c r="B1915"/>
      <c r="C1915"/>
      <c r="D1915"/>
      <c r="E1915"/>
      <c r="F1915"/>
      <c r="G1915"/>
      <c r="H1915"/>
      <c r="I1915"/>
      <c r="J1915"/>
      <c r="K1915"/>
      <c r="L1915"/>
      <c r="M1915"/>
      <c r="N1915"/>
    </row>
    <row r="1916" spans="1:14" s="15" customFormat="1" ht="12.75">
      <c r="A1916"/>
      <c r="B1916"/>
      <c r="C1916"/>
      <c r="D1916"/>
      <c r="E1916"/>
      <c r="F1916"/>
      <c r="G1916"/>
      <c r="H1916"/>
      <c r="I1916"/>
      <c r="J1916"/>
      <c r="K1916"/>
      <c r="L1916"/>
      <c r="M1916"/>
      <c r="N1916"/>
    </row>
    <row r="1917" spans="1:14" s="15" customFormat="1" ht="12.75">
      <c r="A1917"/>
      <c r="B1917"/>
      <c r="C1917"/>
      <c r="D1917"/>
      <c r="E1917"/>
      <c r="F1917"/>
      <c r="G1917"/>
      <c r="H1917"/>
      <c r="I1917"/>
      <c r="J1917"/>
      <c r="K1917"/>
      <c r="L1917"/>
      <c r="M1917"/>
      <c r="N1917"/>
    </row>
    <row r="1918" spans="1:14" s="15" customFormat="1" ht="12.75">
      <c r="A1918"/>
      <c r="B1918"/>
      <c r="C1918"/>
      <c r="D1918"/>
      <c r="E1918"/>
      <c r="F1918"/>
      <c r="G1918"/>
      <c r="H1918"/>
      <c r="I1918"/>
      <c r="J1918"/>
      <c r="K1918"/>
      <c r="L1918"/>
      <c r="M1918"/>
      <c r="N1918"/>
    </row>
    <row r="1919" spans="1:14" s="15" customFormat="1" ht="12.75">
      <c r="A1919"/>
      <c r="B1919"/>
      <c r="C1919"/>
      <c r="D1919"/>
      <c r="E1919"/>
      <c r="F1919"/>
      <c r="G1919"/>
      <c r="H1919"/>
      <c r="I1919"/>
      <c r="J1919"/>
      <c r="K1919"/>
      <c r="L1919"/>
      <c r="M1919"/>
      <c r="N1919"/>
    </row>
    <row r="1920" spans="1:14" s="15" customFormat="1" ht="12.75">
      <c r="A1920"/>
      <c r="B1920"/>
      <c r="C1920"/>
      <c r="D1920"/>
      <c r="E1920"/>
      <c r="F1920"/>
      <c r="G1920"/>
      <c r="H1920"/>
      <c r="I1920"/>
      <c r="J1920"/>
      <c r="K1920"/>
      <c r="L1920"/>
      <c r="M1920"/>
      <c r="N1920"/>
    </row>
    <row r="1921" spans="1:14" s="15" customFormat="1" ht="12.75">
      <c r="A1921"/>
      <c r="B1921"/>
      <c r="C1921"/>
      <c r="D1921"/>
      <c r="E1921"/>
      <c r="F1921"/>
      <c r="G1921"/>
      <c r="H1921"/>
      <c r="I1921"/>
      <c r="J1921"/>
      <c r="K1921"/>
      <c r="L1921"/>
      <c r="M1921"/>
      <c r="N1921"/>
    </row>
    <row r="1922" spans="1:14" s="15" customFormat="1" ht="12.75">
      <c r="A1922"/>
      <c r="B1922"/>
      <c r="C1922"/>
      <c r="D1922"/>
      <c r="E1922"/>
      <c r="F1922"/>
      <c r="G1922"/>
      <c r="H1922"/>
      <c r="I1922"/>
      <c r="J1922"/>
      <c r="K1922"/>
      <c r="L1922"/>
      <c r="M1922"/>
      <c r="N1922"/>
    </row>
    <row r="1923" spans="1:14" s="15" customFormat="1" ht="12.75">
      <c r="A1923"/>
      <c r="B1923"/>
      <c r="C1923"/>
      <c r="D1923"/>
      <c r="E1923"/>
      <c r="F1923"/>
      <c r="G1923"/>
      <c r="H1923"/>
      <c r="I1923"/>
      <c r="J1923"/>
      <c r="K1923"/>
      <c r="L1923"/>
      <c r="M1923"/>
      <c r="N1923"/>
    </row>
    <row r="1924" spans="1:14" s="15" customFormat="1" ht="12.75">
      <c r="A1924"/>
      <c r="B1924"/>
      <c r="C1924"/>
      <c r="D1924"/>
      <c r="E1924"/>
      <c r="F1924"/>
      <c r="G1924"/>
      <c r="H1924"/>
      <c r="I1924"/>
      <c r="J1924"/>
      <c r="K1924"/>
      <c r="L1924"/>
      <c r="M1924"/>
      <c r="N1924"/>
    </row>
    <row r="1925" spans="1:14" s="15" customFormat="1" ht="12.75">
      <c r="A1925"/>
      <c r="B1925"/>
      <c r="C1925"/>
      <c r="D1925"/>
      <c r="E1925"/>
      <c r="F1925"/>
      <c r="G1925"/>
      <c r="H1925"/>
      <c r="I1925"/>
      <c r="J1925"/>
      <c r="K1925"/>
      <c r="L1925"/>
      <c r="M1925"/>
      <c r="N1925"/>
    </row>
    <row r="1926" spans="1:14" s="15" customFormat="1" ht="12.75">
      <c r="A1926"/>
      <c r="B1926"/>
      <c r="C1926"/>
      <c r="D1926"/>
      <c r="E1926"/>
      <c r="F1926"/>
      <c r="G1926"/>
      <c r="H1926"/>
      <c r="I1926"/>
      <c r="J1926"/>
      <c r="K1926"/>
      <c r="L1926"/>
      <c r="M1926"/>
      <c r="N1926"/>
    </row>
    <row r="1927" spans="1:14" s="15" customFormat="1" ht="12.75">
      <c r="A1927"/>
      <c r="B1927"/>
      <c r="C1927"/>
      <c r="D1927"/>
      <c r="E1927"/>
      <c r="F1927"/>
      <c r="G1927"/>
      <c r="H1927"/>
      <c r="I1927"/>
      <c r="J1927"/>
      <c r="K1927"/>
      <c r="L1927"/>
      <c r="M1927"/>
      <c r="N1927"/>
    </row>
    <row r="1928" spans="1:14" s="15" customFormat="1" ht="12.75">
      <c r="A1928"/>
      <c r="B1928"/>
      <c r="C1928"/>
      <c r="D1928"/>
      <c r="E1928"/>
      <c r="F1928"/>
      <c r="G1928"/>
      <c r="H1928"/>
      <c r="I1928"/>
      <c r="J1928"/>
      <c r="K1928"/>
      <c r="L1928"/>
      <c r="M1928"/>
      <c r="N1928"/>
    </row>
    <row r="1929" spans="1:14" s="15" customFormat="1" ht="12.75">
      <c r="A1929"/>
      <c r="B1929"/>
      <c r="C1929"/>
      <c r="D1929"/>
      <c r="E1929"/>
      <c r="F1929"/>
      <c r="G1929"/>
      <c r="H1929"/>
      <c r="I1929"/>
      <c r="J1929"/>
      <c r="K1929"/>
      <c r="L1929"/>
      <c r="M1929"/>
      <c r="N1929"/>
    </row>
    <row r="1930" spans="1:14" s="15" customFormat="1" ht="12.75">
      <c r="A1930"/>
      <c r="B1930"/>
      <c r="C1930"/>
      <c r="D1930"/>
      <c r="E1930"/>
      <c r="F1930"/>
      <c r="G1930"/>
      <c r="H1930"/>
      <c r="I1930"/>
      <c r="J1930"/>
      <c r="K1930"/>
      <c r="L1930"/>
      <c r="M1930"/>
      <c r="N1930"/>
    </row>
    <row r="1931" spans="1:14" s="15" customFormat="1" ht="12.75">
      <c r="A1931"/>
      <c r="B1931"/>
      <c r="C1931"/>
      <c r="D1931"/>
      <c r="E1931"/>
      <c r="F1931"/>
      <c r="G1931"/>
      <c r="H1931"/>
      <c r="I1931"/>
      <c r="J1931"/>
      <c r="K1931"/>
      <c r="L1931"/>
      <c r="M1931"/>
      <c r="N1931"/>
    </row>
    <row r="1932" spans="1:14" s="15" customFormat="1" ht="12.75">
      <c r="A1932"/>
      <c r="B1932"/>
      <c r="C1932"/>
      <c r="D1932"/>
      <c r="E1932"/>
      <c r="F1932"/>
      <c r="G1932"/>
      <c r="H1932"/>
      <c r="I1932"/>
      <c r="J1932"/>
      <c r="K1932"/>
      <c r="L1932"/>
      <c r="M1932"/>
      <c r="N1932"/>
    </row>
    <row r="1933" spans="1:14" s="15" customFormat="1" ht="12.75">
      <c r="A1933"/>
      <c r="B1933"/>
      <c r="C1933"/>
      <c r="D1933"/>
      <c r="E1933"/>
      <c r="F1933"/>
      <c r="G1933"/>
      <c r="H1933"/>
      <c r="I1933"/>
      <c r="J1933"/>
      <c r="K1933"/>
      <c r="L1933"/>
      <c r="M1933"/>
      <c r="N1933"/>
    </row>
    <row r="1934" spans="1:14" s="15" customFormat="1" ht="12.75">
      <c r="A1934"/>
      <c r="B1934"/>
      <c r="C1934"/>
      <c r="D1934"/>
      <c r="E1934"/>
      <c r="F1934"/>
      <c r="G1934"/>
      <c r="H1934"/>
      <c r="I1934"/>
      <c r="J1934"/>
      <c r="K1934"/>
      <c r="L1934"/>
      <c r="M1934"/>
      <c r="N1934"/>
    </row>
    <row r="1935" spans="1:14" s="15" customFormat="1" ht="12.75">
      <c r="A1935"/>
      <c r="B1935"/>
      <c r="C1935"/>
      <c r="D1935"/>
      <c r="E1935"/>
      <c r="F1935"/>
      <c r="G1935"/>
      <c r="H1935"/>
      <c r="I1935"/>
      <c r="J1935"/>
      <c r="K1935"/>
      <c r="L1935"/>
      <c r="M1935"/>
      <c r="N1935"/>
    </row>
    <row r="1936" spans="1:14" s="15" customFormat="1" ht="12.75">
      <c r="A1936"/>
      <c r="B1936"/>
      <c r="C1936"/>
      <c r="D1936"/>
      <c r="E1936"/>
      <c r="F1936"/>
      <c r="G1936"/>
      <c r="H1936"/>
      <c r="I1936"/>
      <c r="J1936"/>
      <c r="K1936"/>
      <c r="L1936"/>
      <c r="M1936"/>
      <c r="N1936"/>
    </row>
    <row r="1937" spans="1:14" s="15" customFormat="1" ht="12.75">
      <c r="A1937"/>
      <c r="B1937"/>
      <c r="C1937"/>
      <c r="D1937"/>
      <c r="E1937"/>
      <c r="F1937"/>
      <c r="G1937"/>
      <c r="H1937"/>
      <c r="I1937"/>
      <c r="J1937"/>
      <c r="K1937"/>
      <c r="L1937"/>
      <c r="M1937"/>
      <c r="N1937"/>
    </row>
    <row r="1938" spans="1:14" s="15" customFormat="1" ht="12.75">
      <c r="A1938"/>
      <c r="B1938"/>
      <c r="C1938"/>
      <c r="D1938"/>
      <c r="E1938"/>
      <c r="F1938"/>
      <c r="G1938"/>
      <c r="H1938"/>
      <c r="I1938"/>
      <c r="J1938"/>
      <c r="K1938"/>
      <c r="L1938"/>
      <c r="M1938"/>
      <c r="N1938"/>
    </row>
    <row r="1939" spans="1:14" s="15" customFormat="1" ht="12.75">
      <c r="A1939"/>
      <c r="B1939"/>
      <c r="C1939"/>
      <c r="D1939"/>
      <c r="E1939"/>
      <c r="F1939"/>
      <c r="G1939"/>
      <c r="H1939"/>
      <c r="I1939"/>
      <c r="J1939"/>
      <c r="K1939"/>
      <c r="L1939"/>
      <c r="M1939"/>
      <c r="N1939"/>
    </row>
    <row r="1940" spans="1:14" s="15" customFormat="1" ht="12.75">
      <c r="A1940"/>
      <c r="B1940"/>
      <c r="C1940"/>
      <c r="D1940"/>
      <c r="E1940"/>
      <c r="F1940"/>
      <c r="G1940"/>
      <c r="H1940"/>
      <c r="I1940"/>
      <c r="J1940"/>
      <c r="K1940"/>
      <c r="L1940"/>
      <c r="M1940"/>
      <c r="N1940"/>
    </row>
    <row r="1941" spans="1:14" s="15" customFormat="1" ht="12.75">
      <c r="A1941"/>
      <c r="B1941"/>
      <c r="C1941"/>
      <c r="D1941"/>
      <c r="E1941"/>
      <c r="F1941"/>
      <c r="G1941"/>
      <c r="H1941"/>
      <c r="I1941"/>
      <c r="J1941"/>
      <c r="K1941"/>
      <c r="L1941"/>
      <c r="M1941"/>
      <c r="N1941"/>
    </row>
    <row r="1942" spans="1:14" s="15" customFormat="1" ht="12.75">
      <c r="A1942"/>
      <c r="B1942"/>
      <c r="C1942"/>
      <c r="D1942"/>
      <c r="E1942"/>
      <c r="F1942"/>
      <c r="G1942"/>
      <c r="H1942"/>
      <c r="I1942"/>
      <c r="J1942"/>
      <c r="K1942"/>
      <c r="L1942"/>
      <c r="M1942"/>
      <c r="N1942"/>
    </row>
    <row r="1943" spans="1:14" s="15" customFormat="1" ht="12.75">
      <c r="A1943"/>
      <c r="B1943"/>
      <c r="C1943"/>
      <c r="D1943"/>
      <c r="E1943"/>
      <c r="F1943"/>
      <c r="G1943"/>
      <c r="H1943"/>
      <c r="I1943"/>
      <c r="J1943"/>
      <c r="K1943"/>
      <c r="L1943"/>
      <c r="M1943"/>
      <c r="N1943"/>
    </row>
    <row r="1944" spans="1:14" s="15" customFormat="1" ht="12.75">
      <c r="A1944"/>
      <c r="B1944"/>
      <c r="C1944"/>
      <c r="D1944"/>
      <c r="E1944"/>
      <c r="F1944"/>
      <c r="G1944"/>
      <c r="H1944"/>
      <c r="I1944"/>
      <c r="J1944"/>
      <c r="K1944"/>
      <c r="L1944"/>
      <c r="M1944"/>
      <c r="N1944"/>
    </row>
    <row r="1945" spans="1:14" s="15" customFormat="1" ht="12.75">
      <c r="A1945"/>
      <c r="B1945"/>
      <c r="C1945"/>
      <c r="D1945"/>
      <c r="E1945"/>
      <c r="F1945"/>
      <c r="G1945"/>
      <c r="H1945"/>
      <c r="I1945"/>
      <c r="J1945"/>
      <c r="K1945"/>
      <c r="L1945"/>
      <c r="M1945"/>
      <c r="N1945"/>
    </row>
    <row r="1946" spans="1:14" s="15" customFormat="1" ht="12.75">
      <c r="A1946"/>
      <c r="B1946"/>
      <c r="C1946"/>
      <c r="D1946"/>
      <c r="E1946"/>
      <c r="F1946"/>
      <c r="G1946"/>
      <c r="H1946"/>
      <c r="I1946"/>
      <c r="J1946"/>
      <c r="K1946"/>
      <c r="L1946"/>
      <c r="M1946"/>
      <c r="N1946"/>
    </row>
    <row r="1947" spans="1:14" s="15" customFormat="1" ht="12.75">
      <c r="A1947"/>
      <c r="B1947"/>
      <c r="C1947"/>
      <c r="D1947"/>
      <c r="E1947"/>
      <c r="F1947"/>
      <c r="G1947"/>
      <c r="H1947"/>
      <c r="I1947"/>
      <c r="J1947"/>
      <c r="K1947"/>
      <c r="L1947"/>
      <c r="M1947"/>
      <c r="N1947"/>
    </row>
    <row r="1948" spans="1:14" s="15" customFormat="1" ht="12.75">
      <c r="A1948"/>
      <c r="B1948"/>
      <c r="C1948"/>
      <c r="D1948"/>
      <c r="E1948"/>
      <c r="F1948"/>
      <c r="G1948"/>
      <c r="H1948"/>
      <c r="I1948"/>
      <c r="J1948"/>
      <c r="K1948"/>
      <c r="L1948"/>
      <c r="M1948"/>
      <c r="N1948"/>
    </row>
    <row r="1949" spans="1:14" s="15" customFormat="1" ht="12.75">
      <c r="A1949"/>
      <c r="B1949"/>
      <c r="C1949"/>
      <c r="D1949"/>
      <c r="E1949"/>
      <c r="F1949"/>
      <c r="G1949"/>
      <c r="H1949"/>
      <c r="I1949"/>
      <c r="J1949"/>
      <c r="K1949"/>
      <c r="L1949"/>
      <c r="M1949"/>
      <c r="N1949"/>
    </row>
    <row r="1950" spans="1:14" s="15" customFormat="1" ht="12.75">
      <c r="A1950"/>
      <c r="B1950"/>
      <c r="C1950"/>
      <c r="D1950"/>
      <c r="E1950"/>
      <c r="F1950"/>
      <c r="G1950"/>
      <c r="H1950"/>
      <c r="I1950"/>
      <c r="J1950"/>
      <c r="K1950"/>
      <c r="L1950"/>
      <c r="M1950"/>
      <c r="N1950"/>
    </row>
    <row r="1951" spans="1:14" s="15" customFormat="1" ht="12.75">
      <c r="A1951"/>
      <c r="B1951"/>
      <c r="C1951"/>
      <c r="D1951"/>
      <c r="E1951"/>
      <c r="F1951"/>
      <c r="G1951"/>
      <c r="H1951"/>
      <c r="I1951"/>
      <c r="J1951"/>
      <c r="K1951"/>
      <c r="L1951"/>
      <c r="M1951"/>
      <c r="N1951"/>
    </row>
    <row r="1952" spans="1:14" s="15" customFormat="1" ht="12.75">
      <c r="A1952"/>
      <c r="B1952"/>
      <c r="C1952"/>
      <c r="D1952"/>
      <c r="E1952"/>
      <c r="F1952"/>
      <c r="G1952"/>
      <c r="H1952"/>
      <c r="I1952"/>
      <c r="J1952"/>
      <c r="K1952"/>
      <c r="L1952"/>
      <c r="M1952"/>
      <c r="N1952"/>
    </row>
    <row r="1953" spans="1:14" s="15" customFormat="1" ht="12.75">
      <c r="A1953"/>
      <c r="B1953"/>
      <c r="C1953"/>
      <c r="D1953"/>
      <c r="E1953"/>
      <c r="F1953"/>
      <c r="G1953"/>
      <c r="H1953"/>
      <c r="I1953"/>
      <c r="J1953"/>
      <c r="K1953"/>
      <c r="L1953"/>
      <c r="M1953"/>
      <c r="N1953"/>
    </row>
    <row r="1954" spans="1:14" s="15" customFormat="1" ht="12.75">
      <c r="A1954"/>
      <c r="B1954"/>
      <c r="C1954"/>
      <c r="D1954"/>
      <c r="E1954"/>
      <c r="F1954"/>
      <c r="G1954"/>
      <c r="H1954"/>
      <c r="I1954"/>
      <c r="J1954"/>
      <c r="K1954"/>
      <c r="L1954"/>
      <c r="M1954"/>
      <c r="N1954"/>
    </row>
    <row r="1955" spans="1:14" s="15" customFormat="1" ht="12.75">
      <c r="A1955"/>
      <c r="B1955"/>
      <c r="C1955"/>
      <c r="D1955"/>
      <c r="E1955"/>
      <c r="F1955"/>
      <c r="G1955"/>
      <c r="H1955"/>
      <c r="I1955"/>
      <c r="J1955"/>
      <c r="K1955"/>
      <c r="L1955"/>
      <c r="M1955"/>
      <c r="N1955"/>
    </row>
    <row r="1956" spans="1:14" s="15" customFormat="1" ht="12.75">
      <c r="A1956"/>
      <c r="B1956"/>
      <c r="C1956"/>
      <c r="D1956"/>
      <c r="E1956"/>
      <c r="F1956"/>
      <c r="G1956"/>
      <c r="H1956"/>
      <c r="I1956"/>
      <c r="J1956"/>
      <c r="K1956"/>
      <c r="L1956"/>
      <c r="M1956"/>
      <c r="N1956"/>
    </row>
    <row r="1957" spans="1:14" s="15" customFormat="1" ht="12.75">
      <c r="A1957"/>
      <c r="B1957"/>
      <c r="C1957"/>
      <c r="D1957"/>
      <c r="E1957"/>
      <c r="F1957"/>
      <c r="G1957"/>
      <c r="H1957"/>
      <c r="I1957"/>
      <c r="J1957"/>
      <c r="K1957"/>
      <c r="L1957"/>
      <c r="M1957"/>
      <c r="N1957"/>
    </row>
    <row r="1958" spans="1:14" s="15" customFormat="1" ht="12.75">
      <c r="A1958"/>
      <c r="B1958"/>
      <c r="C1958"/>
      <c r="D1958"/>
      <c r="E1958"/>
      <c r="F1958"/>
      <c r="G1958"/>
      <c r="H1958"/>
      <c r="I1958"/>
      <c r="J1958"/>
      <c r="K1958"/>
      <c r="L1958"/>
      <c r="M1958"/>
      <c r="N1958"/>
    </row>
    <row r="1959" spans="1:14" s="15" customFormat="1" ht="12.75">
      <c r="A1959"/>
      <c r="B1959"/>
      <c r="C1959"/>
      <c r="D1959"/>
      <c r="E1959"/>
      <c r="F1959"/>
      <c r="G1959"/>
      <c r="H1959"/>
      <c r="I1959"/>
      <c r="J1959"/>
      <c r="K1959"/>
      <c r="L1959"/>
      <c r="M1959"/>
      <c r="N1959"/>
    </row>
    <row r="1960" spans="1:14" s="15" customFormat="1" ht="12.75">
      <c r="A1960"/>
      <c r="B1960"/>
      <c r="C1960"/>
      <c r="D1960"/>
      <c r="E1960"/>
      <c r="F1960"/>
      <c r="G1960"/>
      <c r="H1960"/>
      <c r="I1960"/>
      <c r="J1960"/>
      <c r="K1960"/>
      <c r="L1960"/>
      <c r="M1960"/>
      <c r="N1960"/>
    </row>
    <row r="1961" spans="1:14" s="15" customFormat="1" ht="12.75">
      <c r="A1961"/>
      <c r="B1961"/>
      <c r="C1961"/>
      <c r="D1961"/>
      <c r="E1961"/>
      <c r="F1961"/>
      <c r="G1961"/>
      <c r="H1961"/>
      <c r="I1961"/>
      <c r="J1961"/>
      <c r="K1961"/>
      <c r="L1961"/>
      <c r="M1961"/>
      <c r="N1961"/>
    </row>
    <row r="1962" spans="1:14" s="15" customFormat="1" ht="12.75">
      <c r="A1962"/>
      <c r="B1962"/>
      <c r="C1962"/>
      <c r="D1962"/>
      <c r="E1962"/>
      <c r="F1962"/>
      <c r="G1962"/>
      <c r="H1962"/>
      <c r="I1962"/>
      <c r="J1962"/>
      <c r="K1962"/>
      <c r="L1962"/>
      <c r="M1962"/>
      <c r="N1962"/>
    </row>
    <row r="1963" spans="1:14" s="15" customFormat="1" ht="12.75">
      <c r="A1963"/>
      <c r="B1963"/>
      <c r="C1963"/>
      <c r="D1963"/>
      <c r="E1963"/>
      <c r="F1963"/>
      <c r="G1963"/>
      <c r="H1963"/>
      <c r="I1963"/>
      <c r="J1963"/>
      <c r="K1963"/>
      <c r="L1963"/>
      <c r="M1963"/>
      <c r="N1963"/>
    </row>
    <row r="1964" spans="1:14" s="15" customFormat="1" ht="12.75">
      <c r="A1964"/>
      <c r="B1964"/>
      <c r="C1964"/>
      <c r="D1964"/>
      <c r="E1964"/>
      <c r="F1964"/>
      <c r="G1964"/>
      <c r="H1964"/>
      <c r="I1964"/>
      <c r="J1964"/>
      <c r="K1964"/>
      <c r="L1964"/>
      <c r="M1964"/>
      <c r="N1964"/>
    </row>
    <row r="1965" spans="1:14" s="15" customFormat="1" ht="12.75">
      <c r="A1965"/>
      <c r="B1965"/>
      <c r="C1965"/>
      <c r="D1965"/>
      <c r="E1965"/>
      <c r="F1965"/>
      <c r="G1965"/>
      <c r="H1965"/>
      <c r="I1965"/>
      <c r="J1965"/>
      <c r="K1965"/>
      <c r="L1965"/>
      <c r="M1965"/>
      <c r="N1965"/>
    </row>
    <row r="1966" spans="1:14" s="15" customFormat="1" ht="12.75">
      <c r="A1966"/>
      <c r="B1966"/>
      <c r="C1966"/>
      <c r="D1966"/>
      <c r="E1966"/>
      <c r="F1966"/>
      <c r="G1966"/>
      <c r="H1966"/>
      <c r="I1966"/>
      <c r="J1966"/>
      <c r="K1966"/>
      <c r="L1966"/>
      <c r="M1966"/>
      <c r="N1966"/>
    </row>
    <row r="1967" spans="1:14" s="15" customFormat="1" ht="12.75">
      <c r="A1967"/>
      <c r="B1967"/>
      <c r="C1967"/>
      <c r="D1967"/>
      <c r="E1967"/>
      <c r="F1967"/>
      <c r="G1967"/>
      <c r="H1967"/>
      <c r="I1967"/>
      <c r="J1967"/>
      <c r="K1967"/>
      <c r="L1967"/>
      <c r="M1967"/>
      <c r="N1967"/>
    </row>
    <row r="1968" spans="1:14" s="15" customFormat="1" ht="12.75">
      <c r="A1968"/>
      <c r="B1968"/>
      <c r="C1968"/>
      <c r="D1968"/>
      <c r="E1968"/>
      <c r="F1968"/>
      <c r="G1968"/>
      <c r="H1968"/>
      <c r="I1968"/>
      <c r="J1968"/>
      <c r="K1968"/>
      <c r="L1968"/>
      <c r="M1968"/>
      <c r="N1968"/>
    </row>
    <row r="1969" spans="1:14" s="15" customFormat="1" ht="12.75">
      <c r="A1969"/>
      <c r="B1969"/>
      <c r="C1969"/>
      <c r="D1969"/>
      <c r="E1969"/>
      <c r="F1969"/>
      <c r="G1969"/>
      <c r="H1969"/>
      <c r="I1969"/>
      <c r="J1969"/>
      <c r="K1969"/>
      <c r="L1969"/>
      <c r="M1969"/>
      <c r="N1969"/>
    </row>
    <row r="1970" spans="1:14" s="15" customFormat="1" ht="12.75">
      <c r="A1970"/>
      <c r="B1970"/>
      <c r="C1970"/>
      <c r="D1970"/>
      <c r="E1970"/>
      <c r="F1970"/>
      <c r="G1970"/>
      <c r="H1970"/>
      <c r="I1970"/>
      <c r="J1970"/>
      <c r="K1970"/>
      <c r="L1970"/>
      <c r="M1970"/>
      <c r="N1970"/>
    </row>
    <row r="1971" spans="1:14" s="15" customFormat="1" ht="12.75">
      <c r="A1971"/>
      <c r="B1971"/>
      <c r="C1971"/>
      <c r="D1971"/>
      <c r="E1971"/>
      <c r="F1971"/>
      <c r="G1971"/>
      <c r="H1971"/>
      <c r="I1971"/>
      <c r="J1971"/>
      <c r="K1971"/>
      <c r="L1971"/>
      <c r="M1971"/>
      <c r="N1971"/>
    </row>
    <row r="1972" spans="1:14" s="15" customFormat="1" ht="12.75">
      <c r="A1972"/>
      <c r="B1972"/>
      <c r="C1972"/>
      <c r="D1972"/>
      <c r="E1972"/>
      <c r="F1972"/>
      <c r="G1972"/>
      <c r="H1972"/>
      <c r="I1972"/>
      <c r="J1972"/>
      <c r="K1972"/>
      <c r="L1972"/>
      <c r="M1972"/>
      <c r="N1972"/>
    </row>
    <row r="1973" spans="1:14" s="15" customFormat="1" ht="12.75">
      <c r="A1973"/>
      <c r="B1973"/>
      <c r="C1973"/>
      <c r="D1973"/>
      <c r="E1973"/>
      <c r="F1973"/>
      <c r="G1973"/>
      <c r="H1973"/>
      <c r="I1973"/>
      <c r="J1973"/>
      <c r="K1973"/>
      <c r="L1973"/>
      <c r="M1973"/>
      <c r="N1973"/>
    </row>
    <row r="1974" spans="1:14" s="15" customFormat="1" ht="12.75">
      <c r="A1974"/>
      <c r="B1974"/>
      <c r="C1974"/>
      <c r="D1974"/>
      <c r="E1974"/>
      <c r="F1974"/>
      <c r="G1974"/>
      <c r="H1974"/>
      <c r="I1974"/>
      <c r="J1974"/>
      <c r="K1974"/>
      <c r="L1974"/>
      <c r="M1974"/>
      <c r="N1974"/>
    </row>
    <row r="1975" spans="1:14" s="15" customFormat="1" ht="12.75">
      <c r="A1975"/>
      <c r="B1975"/>
      <c r="C1975"/>
      <c r="D1975"/>
      <c r="E1975"/>
      <c r="F1975"/>
      <c r="G1975"/>
      <c r="H1975"/>
      <c r="I1975"/>
      <c r="J1975"/>
      <c r="K1975"/>
      <c r="L1975"/>
      <c r="M1975"/>
      <c r="N1975"/>
    </row>
    <row r="1976" spans="1:14" s="15" customFormat="1" ht="12.75">
      <c r="A1976"/>
      <c r="B1976"/>
      <c r="C1976"/>
      <c r="D1976"/>
      <c r="E1976"/>
      <c r="F1976"/>
      <c r="G1976"/>
      <c r="H1976"/>
      <c r="I1976"/>
      <c r="J1976"/>
      <c r="K1976"/>
      <c r="L1976"/>
      <c r="M1976"/>
      <c r="N1976"/>
    </row>
    <row r="1977" spans="1:14" s="15" customFormat="1" ht="12.75">
      <c r="A1977"/>
      <c r="B1977"/>
      <c r="C1977"/>
      <c r="D1977"/>
      <c r="E1977"/>
      <c r="F1977"/>
      <c r="G1977"/>
      <c r="H1977"/>
      <c r="I1977"/>
      <c r="J1977"/>
      <c r="K1977"/>
      <c r="L1977"/>
      <c r="M1977"/>
      <c r="N1977"/>
    </row>
    <row r="1978" spans="1:14" s="15" customFormat="1" ht="12.75">
      <c r="A1978"/>
      <c r="B1978"/>
      <c r="C1978"/>
      <c r="D1978"/>
      <c r="E1978"/>
      <c r="F1978"/>
      <c r="G1978"/>
      <c r="H1978"/>
      <c r="I1978"/>
      <c r="J1978"/>
      <c r="K1978"/>
      <c r="L1978"/>
      <c r="M1978"/>
      <c r="N1978"/>
    </row>
    <row r="1979" spans="1:14" s="15" customFormat="1" ht="12.75">
      <c r="A1979"/>
      <c r="B1979"/>
      <c r="C1979"/>
      <c r="D1979"/>
      <c r="E1979"/>
      <c r="F1979"/>
      <c r="G1979"/>
      <c r="H1979"/>
      <c r="I1979"/>
      <c r="J1979"/>
      <c r="K1979"/>
      <c r="L1979"/>
      <c r="M1979"/>
      <c r="N1979"/>
    </row>
    <row r="1980" spans="1:14" s="15" customFormat="1" ht="12.75">
      <c r="A1980"/>
      <c r="B1980"/>
      <c r="C1980"/>
      <c r="D1980"/>
      <c r="E1980"/>
      <c r="F1980"/>
      <c r="G1980"/>
      <c r="H1980"/>
      <c r="I1980"/>
      <c r="J1980"/>
      <c r="K1980"/>
      <c r="L1980"/>
      <c r="M1980"/>
      <c r="N1980"/>
    </row>
    <row r="1981" spans="1:14" s="15" customFormat="1" ht="12.75">
      <c r="A1981"/>
      <c r="B1981"/>
      <c r="C1981"/>
      <c r="D1981"/>
      <c r="E1981"/>
      <c r="F1981"/>
      <c r="G1981"/>
      <c r="H1981"/>
      <c r="I1981"/>
      <c r="J1981"/>
      <c r="K1981"/>
      <c r="L1981"/>
      <c r="M1981"/>
      <c r="N1981"/>
    </row>
    <row r="1982" spans="1:14" s="15" customFormat="1" ht="12.75">
      <c r="A1982"/>
      <c r="B1982"/>
      <c r="C1982"/>
      <c r="D1982"/>
      <c r="E1982"/>
      <c r="F1982"/>
      <c r="G1982"/>
      <c r="H1982"/>
      <c r="I1982"/>
      <c r="J1982"/>
      <c r="K1982"/>
      <c r="L1982"/>
      <c r="M1982"/>
      <c r="N1982"/>
    </row>
    <row r="1983" spans="1:14" s="15" customFormat="1" ht="12.75">
      <c r="A1983"/>
      <c r="B1983"/>
      <c r="C1983"/>
      <c r="D1983"/>
      <c r="E1983"/>
      <c r="F1983"/>
      <c r="G1983"/>
      <c r="H1983"/>
      <c r="I1983"/>
      <c r="J1983"/>
      <c r="K1983"/>
      <c r="L1983"/>
      <c r="M1983"/>
      <c r="N1983"/>
    </row>
    <row r="1984" spans="1:14" s="15" customFormat="1" ht="12.75">
      <c r="A1984"/>
      <c r="B1984"/>
      <c r="C1984"/>
      <c r="D1984"/>
      <c r="E1984"/>
      <c r="F1984"/>
      <c r="G1984"/>
      <c r="H1984"/>
      <c r="I1984"/>
      <c r="J1984"/>
      <c r="K1984"/>
      <c r="L1984"/>
      <c r="M1984"/>
      <c r="N1984"/>
    </row>
    <row r="1985" spans="1:14" s="15" customFormat="1" ht="12.75">
      <c r="A1985"/>
      <c r="B1985"/>
      <c r="C1985"/>
      <c r="D1985"/>
      <c r="E1985"/>
      <c r="F1985"/>
      <c r="G1985"/>
      <c r="H1985"/>
      <c r="I1985"/>
      <c r="J1985"/>
      <c r="K1985"/>
      <c r="L1985"/>
      <c r="M1985"/>
      <c r="N1985"/>
    </row>
    <row r="1986" spans="1:14" s="15" customFormat="1" ht="12.75">
      <c r="A1986"/>
      <c r="B1986"/>
      <c r="C1986"/>
      <c r="D1986"/>
      <c r="E1986"/>
      <c r="F1986"/>
      <c r="G1986"/>
      <c r="H1986"/>
      <c r="I1986"/>
      <c r="J1986"/>
      <c r="K1986"/>
      <c r="L1986"/>
      <c r="M1986"/>
      <c r="N1986"/>
    </row>
    <row r="1987" spans="1:14" s="15" customFormat="1" ht="12.75">
      <c r="A1987"/>
      <c r="B1987"/>
      <c r="C1987"/>
      <c r="D1987"/>
      <c r="E1987"/>
      <c r="F1987"/>
      <c r="G1987"/>
      <c r="H1987"/>
      <c r="I1987"/>
      <c r="J1987"/>
      <c r="K1987"/>
      <c r="L1987"/>
      <c r="M1987"/>
      <c r="N1987"/>
    </row>
    <row r="1988" spans="1:14" s="15" customFormat="1" ht="12.75">
      <c r="A1988"/>
      <c r="B1988"/>
      <c r="C1988"/>
      <c r="D1988"/>
      <c r="E1988"/>
      <c r="F1988"/>
      <c r="G1988"/>
      <c r="H1988"/>
      <c r="I1988"/>
      <c r="J1988"/>
      <c r="K1988"/>
      <c r="L1988"/>
      <c r="M1988"/>
      <c r="N1988"/>
    </row>
    <row r="1989" spans="1:14" s="15" customFormat="1" ht="12.75">
      <c r="A1989"/>
      <c r="B1989"/>
      <c r="C1989"/>
      <c r="D1989"/>
      <c r="E1989"/>
      <c r="F1989"/>
      <c r="G1989"/>
      <c r="H1989"/>
      <c r="I1989"/>
      <c r="J1989"/>
      <c r="K1989"/>
      <c r="L1989"/>
      <c r="M1989"/>
      <c r="N1989"/>
    </row>
    <row r="1990" spans="1:14" s="15" customFormat="1" ht="12.75">
      <c r="A1990"/>
      <c r="B1990"/>
      <c r="C1990"/>
      <c r="D1990"/>
      <c r="E1990"/>
      <c r="F1990"/>
      <c r="G1990"/>
      <c r="H1990"/>
      <c r="I1990"/>
      <c r="J1990"/>
      <c r="K1990"/>
      <c r="L1990"/>
      <c r="M1990"/>
      <c r="N1990"/>
    </row>
    <row r="1991" spans="1:14" s="15" customFormat="1" ht="12.75">
      <c r="A1991"/>
      <c r="B1991"/>
      <c r="C1991"/>
      <c r="D1991"/>
      <c r="E1991"/>
      <c r="F1991"/>
      <c r="G1991"/>
      <c r="H1991"/>
      <c r="I1991"/>
      <c r="J1991"/>
      <c r="K1991"/>
      <c r="L1991"/>
      <c r="M1991"/>
      <c r="N1991"/>
    </row>
    <row r="1992" spans="1:14" s="15" customFormat="1" ht="12.75">
      <c r="A1992"/>
      <c r="B1992"/>
      <c r="C1992"/>
      <c r="D1992"/>
      <c r="E1992"/>
      <c r="F1992"/>
      <c r="G1992"/>
      <c r="H1992"/>
      <c r="I1992"/>
      <c r="J1992"/>
      <c r="K1992"/>
      <c r="L1992"/>
      <c r="M1992"/>
      <c r="N1992"/>
    </row>
    <row r="1993" spans="1:14" s="15" customFormat="1" ht="12.75">
      <c r="A1993"/>
      <c r="B1993"/>
      <c r="C1993"/>
      <c r="D1993"/>
      <c r="E1993"/>
      <c r="F1993"/>
      <c r="G1993"/>
      <c r="H1993"/>
      <c r="I1993"/>
      <c r="J1993"/>
      <c r="K1993"/>
      <c r="L1993"/>
      <c r="M1993"/>
      <c r="N1993"/>
    </row>
    <row r="1994" spans="1:14" s="15" customFormat="1" ht="12.75">
      <c r="A1994"/>
      <c r="B1994"/>
      <c r="C1994"/>
      <c r="D1994"/>
      <c r="E1994"/>
      <c r="F1994"/>
      <c r="G1994"/>
      <c r="H1994"/>
      <c r="I1994"/>
      <c r="J1994"/>
      <c r="K1994"/>
      <c r="L1994"/>
      <c r="M1994"/>
      <c r="N1994"/>
    </row>
    <row r="1995" spans="1:14" s="15" customFormat="1" ht="12.75">
      <c r="A1995"/>
      <c r="B1995"/>
      <c r="C1995"/>
      <c r="D1995"/>
      <c r="E1995"/>
      <c r="F1995"/>
      <c r="G1995"/>
      <c r="H1995"/>
      <c r="I1995"/>
      <c r="J1995"/>
      <c r="K1995"/>
      <c r="L1995"/>
      <c r="M1995"/>
      <c r="N1995"/>
    </row>
    <row r="1996" spans="1:14" s="15" customFormat="1" ht="12.75">
      <c r="A1996"/>
      <c r="B1996"/>
      <c r="C1996"/>
      <c r="D1996"/>
      <c r="E1996"/>
      <c r="F1996"/>
      <c r="G1996"/>
      <c r="H1996"/>
      <c r="I1996"/>
      <c r="J1996"/>
      <c r="K1996"/>
      <c r="L1996"/>
      <c r="M1996"/>
      <c r="N1996"/>
    </row>
    <row r="1997" spans="1:14" s="15" customFormat="1" ht="12.75">
      <c r="A1997"/>
      <c r="B1997"/>
      <c r="C1997"/>
      <c r="D1997"/>
      <c r="E1997"/>
      <c r="F1997"/>
      <c r="G1997"/>
      <c r="H1997"/>
      <c r="I1997"/>
      <c r="J1997"/>
      <c r="K1997"/>
      <c r="L1997"/>
      <c r="M1997"/>
      <c r="N1997"/>
    </row>
    <row r="1998" spans="1:14" s="15" customFormat="1" ht="12.75">
      <c r="A1998"/>
      <c r="B1998"/>
      <c r="C1998"/>
      <c r="D1998"/>
      <c r="E1998"/>
      <c r="F1998"/>
      <c r="G1998"/>
      <c r="H1998"/>
      <c r="I1998"/>
      <c r="J1998"/>
      <c r="K1998"/>
      <c r="L1998"/>
      <c r="M1998"/>
      <c r="N1998"/>
    </row>
    <row r="1999" spans="1:14" s="15" customFormat="1" ht="12.75">
      <c r="A1999"/>
      <c r="B1999"/>
      <c r="C1999"/>
      <c r="D1999"/>
      <c r="E1999"/>
      <c r="F1999"/>
      <c r="G1999"/>
      <c r="H1999"/>
      <c r="I1999"/>
      <c r="J1999"/>
      <c r="K1999"/>
      <c r="L1999"/>
      <c r="M1999"/>
      <c r="N1999"/>
    </row>
    <row r="2000" spans="1:14" s="15" customFormat="1" ht="12.75">
      <c r="A2000"/>
      <c r="B2000"/>
      <c r="C2000"/>
      <c r="D2000"/>
      <c r="E2000"/>
      <c r="F2000"/>
      <c r="G2000"/>
      <c r="H2000"/>
      <c r="I2000"/>
      <c r="J2000"/>
      <c r="K2000"/>
      <c r="L2000"/>
      <c r="M2000"/>
      <c r="N2000"/>
    </row>
    <row r="2001" spans="1:14" s="15" customFormat="1" ht="12.75">
      <c r="A2001"/>
      <c r="B2001"/>
      <c r="C2001"/>
      <c r="D2001"/>
      <c r="E2001"/>
      <c r="F2001"/>
      <c r="G2001"/>
      <c r="H2001"/>
      <c r="I2001"/>
      <c r="J2001"/>
      <c r="K2001"/>
      <c r="L2001"/>
      <c r="M2001"/>
      <c r="N2001"/>
    </row>
    <row r="2002" spans="1:14" s="15" customFormat="1" ht="12.75">
      <c r="A2002"/>
      <c r="B2002"/>
      <c r="C2002"/>
      <c r="D2002"/>
      <c r="E2002"/>
      <c r="F2002"/>
      <c r="G2002"/>
      <c r="H2002"/>
      <c r="I2002"/>
      <c r="J2002"/>
      <c r="K2002"/>
      <c r="L2002"/>
      <c r="M2002"/>
      <c r="N2002"/>
    </row>
    <row r="2003" spans="1:14" s="15" customFormat="1" ht="12.75">
      <c r="A2003"/>
      <c r="B2003"/>
      <c r="C2003"/>
      <c r="D2003"/>
      <c r="E2003"/>
      <c r="F2003"/>
      <c r="G2003"/>
      <c r="H2003"/>
      <c r="I2003"/>
      <c r="J2003"/>
      <c r="K2003"/>
      <c r="L2003"/>
      <c r="M2003"/>
      <c r="N2003"/>
    </row>
    <row r="2004" spans="1:14" s="15" customFormat="1" ht="12.75">
      <c r="A2004"/>
      <c r="B2004"/>
      <c r="C2004"/>
      <c r="D2004"/>
      <c r="E2004"/>
      <c r="F2004"/>
      <c r="G2004"/>
      <c r="H2004"/>
      <c r="I2004"/>
      <c r="J2004"/>
      <c r="K2004"/>
      <c r="L2004"/>
      <c r="M2004"/>
      <c r="N2004"/>
    </row>
    <row r="2005" spans="1:14" s="15" customFormat="1" ht="12.75">
      <c r="A2005"/>
      <c r="B2005"/>
      <c r="C2005"/>
      <c r="D2005"/>
      <c r="E2005"/>
      <c r="F2005"/>
      <c r="G2005"/>
      <c r="H2005"/>
      <c r="I2005"/>
      <c r="J2005"/>
      <c r="K2005"/>
      <c r="L2005"/>
      <c r="M2005"/>
      <c r="N2005"/>
    </row>
    <row r="2006" spans="1:14" s="15" customFormat="1" ht="12.75">
      <c r="A2006"/>
      <c r="B2006"/>
      <c r="C2006"/>
      <c r="D2006"/>
      <c r="E2006"/>
      <c r="F2006"/>
      <c r="G2006"/>
      <c r="H2006"/>
      <c r="I2006"/>
      <c r="J2006"/>
      <c r="K2006"/>
      <c r="L2006"/>
      <c r="M2006"/>
      <c r="N2006"/>
    </row>
    <row r="2007" spans="1:14" s="15" customFormat="1" ht="12.75">
      <c r="A2007"/>
      <c r="B2007"/>
      <c r="C2007"/>
      <c r="D2007"/>
      <c r="E2007"/>
      <c r="F2007"/>
      <c r="G2007"/>
      <c r="H2007"/>
      <c r="I2007"/>
      <c r="J2007"/>
      <c r="K2007"/>
      <c r="L2007"/>
      <c r="M2007"/>
      <c r="N2007"/>
    </row>
    <row r="2008" spans="1:14" s="15" customFormat="1" ht="12.75">
      <c r="A2008"/>
      <c r="B2008"/>
      <c r="C2008"/>
      <c r="D2008"/>
      <c r="E2008"/>
      <c r="F2008"/>
      <c r="G2008"/>
      <c r="H2008"/>
      <c r="I2008"/>
      <c r="J2008"/>
      <c r="K2008"/>
      <c r="L2008"/>
      <c r="M2008"/>
      <c r="N2008"/>
    </row>
    <row r="2009" spans="1:14" s="15" customFormat="1" ht="12.75">
      <c r="A2009"/>
      <c r="B2009"/>
      <c r="C2009"/>
      <c r="D2009"/>
      <c r="E2009"/>
      <c r="F2009"/>
      <c r="G2009"/>
      <c r="H2009"/>
      <c r="I2009"/>
      <c r="J2009"/>
      <c r="K2009"/>
      <c r="L2009"/>
      <c r="M2009"/>
      <c r="N2009"/>
    </row>
    <row r="2010" spans="1:14" s="15" customFormat="1" ht="12.75">
      <c r="A2010"/>
      <c r="B2010"/>
      <c r="C2010"/>
      <c r="D2010"/>
      <c r="E2010"/>
      <c r="F2010"/>
      <c r="G2010"/>
      <c r="H2010"/>
      <c r="I2010"/>
      <c r="J2010"/>
      <c r="K2010"/>
      <c r="L2010"/>
      <c r="M2010"/>
      <c r="N2010"/>
    </row>
    <row r="2011" spans="1:14" s="15" customFormat="1" ht="12.75">
      <c r="A2011"/>
      <c r="B2011"/>
      <c r="C2011"/>
      <c r="D2011"/>
      <c r="E2011"/>
      <c r="F2011"/>
      <c r="G2011"/>
      <c r="H2011"/>
      <c r="I2011"/>
      <c r="J2011"/>
      <c r="K2011"/>
      <c r="L2011"/>
      <c r="M2011"/>
      <c r="N2011"/>
    </row>
    <row r="2012" spans="1:14" s="15" customFormat="1" ht="12.75">
      <c r="A2012"/>
      <c r="B2012"/>
      <c r="C2012"/>
      <c r="D2012"/>
      <c r="E2012"/>
      <c r="F2012"/>
      <c r="G2012"/>
      <c r="H2012"/>
      <c r="I2012"/>
      <c r="J2012"/>
      <c r="K2012"/>
      <c r="L2012"/>
      <c r="M2012"/>
      <c r="N2012"/>
    </row>
    <row r="2013" spans="1:14" s="15" customFormat="1" ht="12.75">
      <c r="A2013"/>
      <c r="B2013"/>
      <c r="C2013"/>
      <c r="D2013"/>
      <c r="E2013"/>
      <c r="F2013"/>
      <c r="G2013"/>
      <c r="H2013"/>
      <c r="I2013"/>
      <c r="J2013"/>
      <c r="K2013"/>
      <c r="L2013"/>
      <c r="M2013"/>
      <c r="N2013"/>
    </row>
    <row r="2014" spans="1:14" s="15" customFormat="1" ht="12.75">
      <c r="A2014"/>
      <c r="B2014"/>
      <c r="C2014"/>
      <c r="D2014"/>
      <c r="E2014"/>
      <c r="F2014"/>
      <c r="G2014"/>
      <c r="H2014"/>
      <c r="I2014"/>
      <c r="J2014"/>
      <c r="K2014"/>
      <c r="L2014"/>
      <c r="M2014"/>
      <c r="N2014"/>
    </row>
    <row r="2015" spans="1:14" s="15" customFormat="1" ht="12.75">
      <c r="A2015"/>
      <c r="B2015"/>
      <c r="C2015"/>
      <c r="D2015"/>
      <c r="E2015"/>
      <c r="F2015"/>
      <c r="G2015"/>
      <c r="H2015"/>
      <c r="I2015"/>
      <c r="J2015"/>
      <c r="K2015"/>
      <c r="L2015"/>
      <c r="M2015"/>
      <c r="N2015"/>
    </row>
    <row r="2016" spans="1:14" s="15" customFormat="1" ht="12.75">
      <c r="A2016"/>
      <c r="B2016"/>
      <c r="C2016"/>
      <c r="D2016"/>
      <c r="E2016"/>
      <c r="F2016"/>
      <c r="G2016"/>
      <c r="H2016"/>
      <c r="I2016"/>
      <c r="J2016"/>
      <c r="K2016"/>
      <c r="L2016"/>
      <c r="M2016"/>
      <c r="N2016"/>
    </row>
    <row r="2017" spans="1:14" s="15" customFormat="1" ht="12.75">
      <c r="A2017"/>
      <c r="B2017"/>
      <c r="C2017"/>
      <c r="D2017"/>
      <c r="E2017"/>
      <c r="F2017"/>
      <c r="G2017"/>
      <c r="H2017"/>
      <c r="I2017"/>
      <c r="J2017"/>
      <c r="K2017"/>
      <c r="L2017"/>
      <c r="M2017"/>
      <c r="N2017"/>
    </row>
    <row r="2018" spans="1:14" s="15" customFormat="1" ht="12.75">
      <c r="A2018"/>
      <c r="B2018"/>
      <c r="C2018"/>
      <c r="D2018"/>
      <c r="E2018"/>
      <c r="F2018"/>
      <c r="G2018"/>
      <c r="H2018"/>
      <c r="I2018"/>
      <c r="J2018"/>
      <c r="K2018"/>
      <c r="L2018"/>
      <c r="M2018"/>
      <c r="N2018"/>
    </row>
    <row r="2019" spans="1:14" s="15" customFormat="1" ht="12.75">
      <c r="A2019"/>
      <c r="B2019"/>
      <c r="C2019"/>
      <c r="D2019"/>
      <c r="E2019"/>
      <c r="F2019"/>
      <c r="G2019"/>
      <c r="H2019"/>
      <c r="I2019"/>
      <c r="J2019"/>
      <c r="K2019"/>
      <c r="L2019"/>
      <c r="M2019"/>
      <c r="N2019"/>
    </row>
    <row r="2020" spans="1:14" s="15" customFormat="1" ht="12.75">
      <c r="A2020"/>
      <c r="B2020"/>
      <c r="C2020"/>
      <c r="D2020"/>
      <c r="E2020"/>
      <c r="F2020"/>
      <c r="G2020"/>
      <c r="H2020"/>
      <c r="I2020"/>
      <c r="J2020"/>
      <c r="K2020"/>
      <c r="L2020"/>
      <c r="M2020"/>
      <c r="N2020"/>
    </row>
    <row r="2021" spans="1:14" s="15" customFormat="1" ht="12.75">
      <c r="A2021"/>
      <c r="B2021"/>
      <c r="C2021"/>
      <c r="D2021"/>
      <c r="E2021"/>
      <c r="F2021"/>
      <c r="G2021"/>
      <c r="H2021"/>
      <c r="I2021"/>
      <c r="J2021"/>
      <c r="K2021"/>
      <c r="L2021"/>
      <c r="M2021"/>
      <c r="N2021"/>
    </row>
    <row r="2022" spans="1:14" s="15" customFormat="1" ht="12.75">
      <c r="A2022"/>
      <c r="B2022"/>
      <c r="C2022"/>
      <c r="D2022"/>
      <c r="E2022"/>
      <c r="F2022"/>
      <c r="G2022"/>
      <c r="H2022"/>
      <c r="I2022"/>
      <c r="J2022"/>
      <c r="K2022"/>
      <c r="L2022"/>
      <c r="M2022"/>
      <c r="N2022"/>
    </row>
    <row r="2023" spans="1:14" s="15" customFormat="1" ht="12.75">
      <c r="A2023"/>
      <c r="B2023"/>
      <c r="C2023"/>
      <c r="D2023"/>
      <c r="E2023"/>
      <c r="F2023"/>
      <c r="G2023"/>
      <c r="H2023"/>
      <c r="I2023"/>
      <c r="J2023"/>
      <c r="K2023"/>
      <c r="L2023"/>
      <c r="M2023"/>
      <c r="N2023"/>
    </row>
    <row r="2024" spans="1:14" s="15" customFormat="1" ht="12.75">
      <c r="A2024"/>
      <c r="B2024"/>
      <c r="C2024"/>
      <c r="D2024"/>
      <c r="E2024"/>
      <c r="F2024"/>
      <c r="G2024"/>
      <c r="H2024"/>
      <c r="I2024"/>
      <c r="J2024"/>
      <c r="K2024"/>
      <c r="L2024"/>
      <c r="M2024"/>
      <c r="N2024"/>
    </row>
    <row r="2025" spans="1:14" s="15" customFormat="1" ht="12.75">
      <c r="A2025"/>
      <c r="B2025"/>
      <c r="C2025"/>
      <c r="D2025"/>
      <c r="E2025"/>
      <c r="F2025"/>
      <c r="G2025"/>
      <c r="H2025"/>
      <c r="I2025"/>
      <c r="J2025"/>
      <c r="K2025"/>
      <c r="L2025"/>
      <c r="M2025"/>
      <c r="N2025"/>
    </row>
    <row r="2026" spans="1:14" s="15" customFormat="1" ht="12.75">
      <c r="A2026"/>
      <c r="B2026"/>
      <c r="C2026"/>
      <c r="D2026"/>
      <c r="E2026"/>
      <c r="F2026"/>
      <c r="G2026"/>
      <c r="H2026"/>
      <c r="I2026"/>
      <c r="J2026"/>
      <c r="K2026"/>
      <c r="L2026"/>
      <c r="M2026"/>
      <c r="N2026"/>
    </row>
    <row r="2027" spans="1:14" s="15" customFormat="1" ht="12.75">
      <c r="A2027"/>
      <c r="B2027"/>
      <c r="C2027"/>
      <c r="D2027"/>
      <c r="E2027"/>
      <c r="F2027"/>
      <c r="G2027"/>
      <c r="H2027"/>
      <c r="I2027"/>
      <c r="J2027"/>
      <c r="K2027"/>
      <c r="L2027"/>
      <c r="M2027"/>
      <c r="N2027"/>
    </row>
    <row r="2028" spans="1:14" s="15" customFormat="1" ht="12.75">
      <c r="A2028"/>
      <c r="B2028"/>
      <c r="C2028"/>
      <c r="D2028"/>
      <c r="E2028"/>
      <c r="F2028"/>
      <c r="G2028"/>
      <c r="H2028"/>
      <c r="I2028"/>
      <c r="J2028"/>
      <c r="K2028"/>
      <c r="L2028"/>
      <c r="M2028"/>
      <c r="N2028"/>
    </row>
    <row r="2029" spans="1:14" s="15" customFormat="1" ht="12.75">
      <c r="A2029"/>
      <c r="B2029"/>
      <c r="C2029"/>
      <c r="D2029"/>
      <c r="E2029"/>
      <c r="F2029"/>
      <c r="G2029"/>
      <c r="H2029"/>
      <c r="I2029"/>
      <c r="J2029"/>
      <c r="K2029"/>
      <c r="L2029"/>
      <c r="M2029"/>
      <c r="N2029"/>
    </row>
    <row r="2030" spans="1:14" s="15" customFormat="1" ht="12.75">
      <c r="A2030"/>
      <c r="B2030"/>
      <c r="C2030"/>
      <c r="D2030"/>
      <c r="E2030"/>
      <c r="F2030"/>
      <c r="G2030"/>
      <c r="H2030"/>
      <c r="I2030"/>
      <c r="J2030"/>
      <c r="K2030"/>
      <c r="L2030"/>
      <c r="M2030"/>
      <c r="N2030"/>
    </row>
    <row r="2031" spans="1:14" s="15" customFormat="1" ht="12.75">
      <c r="A2031"/>
      <c r="B2031"/>
      <c r="C2031"/>
      <c r="D2031"/>
      <c r="E2031"/>
      <c r="F2031"/>
      <c r="G2031"/>
      <c r="H2031"/>
      <c r="I2031"/>
      <c r="J2031"/>
      <c r="K2031"/>
      <c r="L2031"/>
      <c r="M2031"/>
      <c r="N2031"/>
    </row>
    <row r="2032" spans="1:14" s="15" customFormat="1" ht="12.75">
      <c r="A2032"/>
      <c r="B2032"/>
      <c r="C2032"/>
      <c r="D2032"/>
      <c r="E2032"/>
      <c r="F2032"/>
      <c r="G2032"/>
      <c r="H2032"/>
      <c r="I2032"/>
      <c r="J2032"/>
      <c r="K2032"/>
      <c r="L2032"/>
      <c r="M2032"/>
      <c r="N2032"/>
    </row>
    <row r="2033" spans="1:14" s="15" customFormat="1" ht="12.75">
      <c r="A2033"/>
      <c r="B2033"/>
      <c r="C2033"/>
      <c r="D2033"/>
      <c r="E2033"/>
      <c r="F2033"/>
      <c r="G2033"/>
      <c r="H2033"/>
      <c r="I2033"/>
      <c r="J2033"/>
      <c r="K2033"/>
      <c r="L2033"/>
      <c r="M2033"/>
      <c r="N2033"/>
    </row>
    <row r="2034" spans="1:14" s="15" customFormat="1" ht="12.75">
      <c r="A2034"/>
      <c r="B2034"/>
      <c r="C2034"/>
      <c r="D2034"/>
      <c r="E2034"/>
      <c r="F2034"/>
      <c r="G2034"/>
      <c r="H2034"/>
      <c r="I2034"/>
      <c r="J2034"/>
      <c r="K2034"/>
      <c r="L2034"/>
      <c r="M2034"/>
      <c r="N2034"/>
    </row>
    <row r="2035" spans="1:14" s="15" customFormat="1" ht="12.75">
      <c r="A2035"/>
      <c r="B2035"/>
      <c r="C2035"/>
      <c r="D2035"/>
      <c r="E2035"/>
      <c r="F2035"/>
      <c r="G2035"/>
      <c r="H2035"/>
      <c r="I2035"/>
      <c r="J2035"/>
      <c r="K2035"/>
      <c r="L2035"/>
      <c r="M2035"/>
      <c r="N2035"/>
    </row>
    <row r="2036" spans="1:14" s="15" customFormat="1" ht="12.75">
      <c r="A2036"/>
      <c r="B2036"/>
      <c r="C2036"/>
      <c r="D2036"/>
      <c r="E2036"/>
      <c r="F2036"/>
      <c r="G2036"/>
      <c r="H2036"/>
      <c r="I2036"/>
      <c r="J2036"/>
      <c r="K2036"/>
      <c r="L2036"/>
      <c r="M2036"/>
      <c r="N2036"/>
    </row>
    <row r="2037" spans="1:14" s="15" customFormat="1" ht="12.75">
      <c r="A2037"/>
      <c r="B2037"/>
      <c r="C2037"/>
      <c r="D2037"/>
      <c r="E2037"/>
      <c r="F2037"/>
      <c r="G2037"/>
      <c r="H2037"/>
      <c r="I2037"/>
      <c r="J2037"/>
      <c r="K2037"/>
      <c r="L2037"/>
      <c r="M2037"/>
      <c r="N2037"/>
    </row>
    <row r="2038" spans="1:14" s="15" customFormat="1" ht="12.75">
      <c r="A2038"/>
      <c r="B2038"/>
      <c r="C2038"/>
      <c r="D2038"/>
      <c r="E2038"/>
      <c r="F2038"/>
      <c r="G2038"/>
      <c r="H2038"/>
      <c r="I2038"/>
      <c r="J2038"/>
      <c r="K2038"/>
      <c r="L2038"/>
      <c r="M2038"/>
      <c r="N2038"/>
    </row>
    <row r="2039" spans="1:14" s="15" customFormat="1" ht="12.75">
      <c r="A2039"/>
      <c r="B2039"/>
      <c r="C2039"/>
      <c r="D2039"/>
      <c r="E2039"/>
      <c r="F2039"/>
      <c r="G2039"/>
      <c r="H2039"/>
      <c r="I2039"/>
      <c r="J2039"/>
      <c r="K2039"/>
      <c r="L2039"/>
      <c r="M2039"/>
      <c r="N2039"/>
    </row>
    <row r="2040" spans="1:14" s="15" customFormat="1" ht="12.75">
      <c r="A2040"/>
      <c r="B2040"/>
      <c r="C2040"/>
      <c r="D2040"/>
      <c r="E2040"/>
      <c r="F2040"/>
      <c r="G2040"/>
      <c r="H2040"/>
      <c r="I2040"/>
      <c r="J2040"/>
      <c r="K2040"/>
      <c r="L2040"/>
      <c r="M2040"/>
      <c r="N2040"/>
    </row>
    <row r="2041" spans="1:14" s="15" customFormat="1" ht="12.75">
      <c r="A2041"/>
      <c r="B2041"/>
      <c r="C2041"/>
      <c r="D2041"/>
      <c r="E2041"/>
      <c r="F2041"/>
      <c r="G2041"/>
      <c r="H2041"/>
      <c r="I2041"/>
      <c r="J2041"/>
      <c r="K2041"/>
      <c r="L2041"/>
      <c r="M2041"/>
      <c r="N2041"/>
    </row>
    <row r="2042" spans="1:14" s="15" customFormat="1" ht="12.75">
      <c r="A2042"/>
      <c r="B2042"/>
      <c r="C2042"/>
      <c r="D2042"/>
      <c r="E2042"/>
      <c r="F2042"/>
      <c r="G2042"/>
      <c r="H2042"/>
      <c r="I2042"/>
      <c r="J2042"/>
      <c r="K2042"/>
      <c r="L2042"/>
      <c r="M2042"/>
      <c r="N2042"/>
    </row>
    <row r="2043" spans="1:14" s="15" customFormat="1" ht="12.75">
      <c r="A2043"/>
      <c r="B2043"/>
      <c r="C2043"/>
      <c r="D2043"/>
      <c r="E2043"/>
      <c r="F2043"/>
      <c r="G2043"/>
      <c r="H2043"/>
      <c r="I2043"/>
      <c r="J2043"/>
      <c r="K2043"/>
      <c r="L2043"/>
      <c r="M2043"/>
      <c r="N2043"/>
    </row>
    <row r="2044" spans="1:14" s="15" customFormat="1" ht="12.75">
      <c r="A2044"/>
      <c r="B2044"/>
      <c r="C2044"/>
      <c r="D2044"/>
      <c r="E2044"/>
      <c r="F2044"/>
      <c r="G2044"/>
      <c r="H2044"/>
      <c r="I2044"/>
      <c r="J2044"/>
      <c r="K2044"/>
      <c r="L2044"/>
      <c r="M2044"/>
      <c r="N2044"/>
    </row>
    <row r="2045" spans="1:14" s="15" customFormat="1" ht="12.75">
      <c r="A2045"/>
      <c r="B2045"/>
      <c r="C2045"/>
      <c r="D2045"/>
      <c r="E2045"/>
      <c r="F2045"/>
      <c r="G2045"/>
      <c r="H2045"/>
      <c r="I2045"/>
      <c r="J2045"/>
      <c r="K2045"/>
      <c r="L2045"/>
      <c r="M2045"/>
      <c r="N2045"/>
    </row>
    <row r="2046" spans="1:14" s="15" customFormat="1" ht="12.75">
      <c r="A2046"/>
      <c r="B2046"/>
      <c r="C2046"/>
      <c r="D2046"/>
      <c r="E2046"/>
      <c r="F2046"/>
      <c r="G2046"/>
      <c r="H2046"/>
      <c r="I2046"/>
      <c r="J2046"/>
      <c r="K2046"/>
      <c r="L2046"/>
      <c r="M2046"/>
      <c r="N2046"/>
    </row>
    <row r="2047" spans="1:14" s="15" customFormat="1" ht="12.75">
      <c r="A2047"/>
      <c r="B2047"/>
      <c r="C2047"/>
      <c r="D2047"/>
      <c r="E2047"/>
      <c r="F2047"/>
      <c r="G2047"/>
      <c r="H2047"/>
      <c r="I2047"/>
      <c r="J2047"/>
      <c r="K2047"/>
      <c r="L2047"/>
      <c r="M2047"/>
      <c r="N2047"/>
    </row>
    <row r="2048" spans="1:14" s="15" customFormat="1" ht="12.75">
      <c r="A2048"/>
      <c r="B2048"/>
      <c r="C2048"/>
      <c r="D2048"/>
      <c r="E2048"/>
      <c r="F2048"/>
      <c r="G2048"/>
      <c r="H2048"/>
      <c r="I2048"/>
      <c r="J2048"/>
      <c r="K2048"/>
      <c r="L2048"/>
      <c r="M2048"/>
      <c r="N2048"/>
    </row>
    <row r="2049" spans="1:14" s="15" customFormat="1" ht="12.75">
      <c r="A2049"/>
      <c r="B2049"/>
      <c r="C2049"/>
      <c r="D2049"/>
      <c r="E2049"/>
      <c r="F2049"/>
      <c r="G2049"/>
      <c r="H2049"/>
      <c r="I2049"/>
      <c r="J2049"/>
      <c r="K2049"/>
      <c r="L2049"/>
      <c r="M2049"/>
      <c r="N2049"/>
    </row>
    <row r="2050" spans="1:14" s="15" customFormat="1" ht="12.75">
      <c r="A2050"/>
      <c r="B2050"/>
      <c r="C2050"/>
      <c r="D2050"/>
      <c r="E2050"/>
      <c r="F2050"/>
      <c r="G2050"/>
      <c r="H2050"/>
      <c r="I2050"/>
      <c r="J2050"/>
      <c r="K2050"/>
      <c r="L2050"/>
      <c r="M2050"/>
      <c r="N2050"/>
    </row>
    <row r="2051" spans="1:14" s="15" customFormat="1" ht="12.75">
      <c r="A2051"/>
      <c r="B2051"/>
      <c r="C2051"/>
      <c r="D2051"/>
      <c r="E2051"/>
      <c r="F2051"/>
      <c r="G2051"/>
      <c r="H2051"/>
      <c r="I2051"/>
      <c r="J2051"/>
      <c r="K2051"/>
      <c r="L2051"/>
      <c r="M2051"/>
      <c r="N2051"/>
    </row>
    <row r="2052" spans="1:14" s="15" customFormat="1" ht="12.75">
      <c r="A2052"/>
      <c r="B2052"/>
      <c r="C2052"/>
      <c r="D2052"/>
      <c r="E2052"/>
      <c r="F2052"/>
      <c r="G2052"/>
      <c r="H2052"/>
      <c r="I2052"/>
      <c r="J2052"/>
      <c r="K2052"/>
      <c r="L2052"/>
      <c r="M2052"/>
      <c r="N2052"/>
    </row>
    <row r="2053" spans="1:14" s="15" customFormat="1" ht="12.75">
      <c r="A2053"/>
      <c r="B2053"/>
      <c r="C2053"/>
      <c r="D2053"/>
      <c r="E2053"/>
      <c r="F2053"/>
      <c r="G2053"/>
      <c r="H2053"/>
      <c r="I2053"/>
      <c r="J2053"/>
      <c r="K2053"/>
      <c r="L2053"/>
      <c r="M2053"/>
      <c r="N2053"/>
    </row>
    <row r="2054" spans="1:14" s="15" customFormat="1" ht="12.75">
      <c r="A2054"/>
      <c r="B2054"/>
      <c r="C2054"/>
      <c r="D2054"/>
      <c r="E2054"/>
      <c r="F2054"/>
      <c r="G2054"/>
      <c r="H2054"/>
      <c r="I2054"/>
      <c r="J2054"/>
      <c r="K2054"/>
      <c r="L2054"/>
      <c r="M2054"/>
      <c r="N2054"/>
    </row>
    <row r="2055" spans="1:14" s="15" customFormat="1" ht="12.75">
      <c r="A2055"/>
      <c r="B2055"/>
      <c r="C2055"/>
      <c r="D2055"/>
      <c r="E2055"/>
      <c r="F2055"/>
      <c r="G2055"/>
      <c r="H2055"/>
      <c r="I2055"/>
      <c r="J2055"/>
      <c r="K2055"/>
      <c r="L2055"/>
      <c r="M2055"/>
      <c r="N2055"/>
    </row>
    <row r="2056" spans="1:14" s="15" customFormat="1" ht="12.75">
      <c r="A2056"/>
      <c r="B2056"/>
      <c r="C2056"/>
      <c r="D2056"/>
      <c r="E2056"/>
      <c r="F2056"/>
      <c r="G2056"/>
      <c r="H2056"/>
      <c r="I2056"/>
      <c r="J2056"/>
      <c r="K2056"/>
      <c r="L2056"/>
      <c r="M2056"/>
      <c r="N2056"/>
    </row>
    <row r="2057" spans="1:14" s="15" customFormat="1" ht="12.75">
      <c r="A2057"/>
      <c r="B2057"/>
      <c r="C2057"/>
      <c r="D2057"/>
      <c r="E2057"/>
      <c r="F2057"/>
      <c r="G2057"/>
      <c r="H2057"/>
      <c r="I2057"/>
      <c r="J2057"/>
      <c r="K2057"/>
      <c r="L2057"/>
      <c r="M2057"/>
      <c r="N2057"/>
    </row>
    <row r="2058" spans="1:14" s="15" customFormat="1" ht="12.75">
      <c r="A2058"/>
      <c r="B2058"/>
      <c r="C2058"/>
      <c r="D2058"/>
      <c r="E2058"/>
      <c r="F2058"/>
      <c r="G2058"/>
      <c r="H2058"/>
      <c r="I2058"/>
      <c r="J2058"/>
      <c r="K2058"/>
      <c r="L2058"/>
      <c r="M2058"/>
      <c r="N2058"/>
    </row>
    <row r="2059" spans="1:14" s="15" customFormat="1" ht="12.75">
      <c r="A2059"/>
      <c r="B2059"/>
      <c r="C2059"/>
      <c r="D2059"/>
      <c r="E2059"/>
      <c r="F2059"/>
      <c r="G2059"/>
      <c r="H2059"/>
      <c r="I2059"/>
      <c r="J2059"/>
      <c r="K2059"/>
      <c r="L2059"/>
      <c r="M2059"/>
      <c r="N2059"/>
    </row>
    <row r="2060" spans="1:14" s="15" customFormat="1" ht="12.75">
      <c r="A2060"/>
      <c r="B2060"/>
      <c r="C2060"/>
      <c r="D2060"/>
      <c r="E2060"/>
      <c r="F2060"/>
      <c r="G2060"/>
      <c r="H2060"/>
      <c r="I2060"/>
      <c r="J2060"/>
      <c r="K2060"/>
      <c r="L2060"/>
      <c r="M2060"/>
      <c r="N2060"/>
    </row>
    <row r="2061" spans="1:14" s="15" customFormat="1" ht="12.75">
      <c r="A2061"/>
      <c r="B2061"/>
      <c r="C2061"/>
      <c r="D2061"/>
      <c r="E2061"/>
      <c r="F2061"/>
      <c r="G2061"/>
      <c r="H2061"/>
      <c r="I2061"/>
      <c r="J2061"/>
      <c r="K2061"/>
      <c r="L2061"/>
      <c r="M2061"/>
      <c r="N2061"/>
    </row>
    <row r="2062" spans="1:14" s="15" customFormat="1" ht="12.75">
      <c r="A2062"/>
      <c r="B2062"/>
      <c r="C2062"/>
      <c r="D2062"/>
      <c r="E2062"/>
      <c r="F2062"/>
      <c r="G2062"/>
      <c r="H2062"/>
      <c r="I2062"/>
      <c r="J2062"/>
      <c r="K2062"/>
      <c r="L2062"/>
      <c r="M2062"/>
      <c r="N2062"/>
    </row>
    <row r="2063" spans="1:14" s="15" customFormat="1" ht="12.75">
      <c r="A2063"/>
      <c r="B2063"/>
      <c r="C2063"/>
      <c r="D2063"/>
      <c r="E2063"/>
      <c r="F2063"/>
      <c r="G2063"/>
      <c r="H2063"/>
      <c r="I2063"/>
      <c r="J2063"/>
      <c r="K2063"/>
      <c r="L2063"/>
      <c r="M2063"/>
      <c r="N2063"/>
    </row>
    <row r="2064" spans="1:14" s="15" customFormat="1" ht="12.75">
      <c r="A2064"/>
      <c r="B2064"/>
      <c r="C2064"/>
      <c r="D2064"/>
      <c r="E2064"/>
      <c r="F2064"/>
      <c r="G2064"/>
      <c r="H2064"/>
      <c r="I2064"/>
      <c r="J2064"/>
      <c r="K2064"/>
      <c r="L2064"/>
      <c r="M2064"/>
      <c r="N2064"/>
    </row>
    <row r="2065" spans="1:14" s="15" customFormat="1" ht="12.75">
      <c r="A2065"/>
      <c r="B2065"/>
      <c r="C2065"/>
      <c r="D2065"/>
      <c r="E2065"/>
      <c r="F2065"/>
      <c r="G2065"/>
      <c r="H2065"/>
      <c r="I2065"/>
      <c r="J2065"/>
      <c r="K2065"/>
      <c r="L2065"/>
      <c r="M2065"/>
      <c r="N2065"/>
    </row>
    <row r="2066" spans="1:14" s="15" customFormat="1" ht="12.75">
      <c r="A2066"/>
      <c r="B2066"/>
      <c r="C2066"/>
      <c r="D2066"/>
      <c r="E2066"/>
      <c r="F2066"/>
      <c r="G2066"/>
      <c r="H2066"/>
      <c r="I2066"/>
      <c r="J2066"/>
      <c r="K2066"/>
      <c r="L2066"/>
      <c r="M2066"/>
      <c r="N2066"/>
    </row>
    <row r="2067" spans="1:14" s="15" customFormat="1" ht="12.75">
      <c r="A2067"/>
      <c r="B2067"/>
      <c r="C2067"/>
      <c r="D2067"/>
      <c r="E2067"/>
      <c r="F2067"/>
      <c r="G2067"/>
      <c r="H2067"/>
      <c r="I2067"/>
      <c r="J2067"/>
      <c r="K2067"/>
      <c r="L2067"/>
      <c r="M2067"/>
      <c r="N2067"/>
    </row>
    <row r="2068" spans="1:14" s="15" customFormat="1" ht="12.75">
      <c r="A2068"/>
      <c r="B2068"/>
      <c r="C2068"/>
      <c r="D2068"/>
      <c r="E2068"/>
      <c r="F2068"/>
      <c r="G2068"/>
      <c r="H2068"/>
      <c r="I2068"/>
      <c r="J2068"/>
      <c r="K2068"/>
      <c r="L2068"/>
      <c r="M2068"/>
      <c r="N2068"/>
    </row>
    <row r="2069" spans="1:14" s="15" customFormat="1" ht="12.75">
      <c r="A2069"/>
      <c r="B2069"/>
      <c r="C2069"/>
      <c r="D2069"/>
      <c r="E2069"/>
      <c r="F2069"/>
      <c r="G2069"/>
      <c r="H2069"/>
      <c r="I2069"/>
      <c r="J2069"/>
      <c r="K2069"/>
      <c r="L2069"/>
      <c r="M2069"/>
      <c r="N2069"/>
    </row>
    <row r="2070" spans="1:14" s="15" customFormat="1" ht="12.75">
      <c r="A2070"/>
      <c r="B2070"/>
      <c r="C2070"/>
      <c r="D2070"/>
      <c r="E2070"/>
      <c r="F2070"/>
      <c r="G2070"/>
      <c r="H2070"/>
      <c r="I2070"/>
      <c r="J2070"/>
      <c r="K2070"/>
      <c r="L2070"/>
      <c r="M2070"/>
      <c r="N2070"/>
    </row>
    <row r="2071" spans="1:14" s="15" customFormat="1" ht="12.75">
      <c r="A2071"/>
      <c r="B2071"/>
      <c r="C2071"/>
      <c r="D2071"/>
      <c r="E2071"/>
      <c r="F2071"/>
      <c r="G2071"/>
      <c r="H2071"/>
      <c r="I2071"/>
      <c r="J2071"/>
      <c r="K2071"/>
      <c r="L2071"/>
      <c r="M2071"/>
      <c r="N2071"/>
    </row>
    <row r="2072" spans="1:14" s="15" customFormat="1" ht="12.75">
      <c r="A2072"/>
      <c r="B2072"/>
      <c r="C2072"/>
      <c r="D2072"/>
      <c r="E2072"/>
      <c r="F2072"/>
      <c r="G2072"/>
      <c r="H2072"/>
      <c r="I2072"/>
      <c r="J2072"/>
      <c r="K2072"/>
      <c r="L2072"/>
      <c r="M2072"/>
      <c r="N2072"/>
    </row>
    <row r="2073" spans="1:14" s="15" customFormat="1" ht="12.75">
      <c r="A2073"/>
      <c r="B2073"/>
      <c r="C2073"/>
      <c r="D2073"/>
      <c r="E2073"/>
      <c r="F2073"/>
      <c r="G2073"/>
      <c r="H2073"/>
      <c r="I2073"/>
      <c r="J2073"/>
      <c r="K2073"/>
      <c r="L2073"/>
      <c r="M2073"/>
      <c r="N2073"/>
    </row>
    <row r="2074" spans="1:14" s="15" customFormat="1" ht="12.75">
      <c r="A2074"/>
      <c r="B2074"/>
      <c r="C2074"/>
      <c r="D2074"/>
      <c r="E2074"/>
      <c r="F2074"/>
      <c r="G2074"/>
      <c r="H2074"/>
      <c r="I2074"/>
      <c r="J2074"/>
      <c r="K2074"/>
      <c r="L2074"/>
      <c r="M2074"/>
      <c r="N2074"/>
    </row>
    <row r="2075" spans="1:14" s="15" customFormat="1" ht="12.75">
      <c r="A2075"/>
      <c r="B2075"/>
      <c r="C2075"/>
      <c r="D2075"/>
      <c r="E2075"/>
      <c r="F2075"/>
      <c r="G2075"/>
      <c r="H2075"/>
      <c r="I2075"/>
      <c r="J2075"/>
      <c r="K2075"/>
      <c r="L2075"/>
      <c r="M2075"/>
      <c r="N2075"/>
    </row>
    <row r="2076" spans="1:14" s="15" customFormat="1" ht="12.75">
      <c r="A2076"/>
      <c r="B2076"/>
      <c r="C2076"/>
      <c r="D2076"/>
      <c r="E2076"/>
      <c r="F2076"/>
      <c r="G2076"/>
      <c r="H2076"/>
      <c r="I2076"/>
      <c r="J2076"/>
      <c r="K2076"/>
      <c r="L2076"/>
      <c r="M2076"/>
      <c r="N2076"/>
    </row>
    <row r="2077" spans="1:14" s="15" customFormat="1" ht="12.75">
      <c r="A2077"/>
      <c r="B2077"/>
      <c r="C2077"/>
      <c r="D2077"/>
      <c r="E2077"/>
      <c r="F2077"/>
      <c r="G2077"/>
      <c r="H2077"/>
      <c r="I2077"/>
      <c r="J2077"/>
      <c r="K2077"/>
      <c r="L2077"/>
      <c r="M2077"/>
      <c r="N2077"/>
    </row>
    <row r="2078" spans="1:14" s="15" customFormat="1" ht="12.75">
      <c r="A2078"/>
      <c r="B2078"/>
      <c r="C2078"/>
      <c r="D2078"/>
      <c r="E2078"/>
      <c r="F2078"/>
      <c r="G2078"/>
      <c r="H2078"/>
      <c r="I2078"/>
      <c r="J2078"/>
      <c r="K2078"/>
      <c r="L2078"/>
      <c r="M2078"/>
      <c r="N2078"/>
    </row>
    <row r="2079" spans="1:14" s="15" customFormat="1" ht="12.75">
      <c r="A2079"/>
      <c r="B2079"/>
      <c r="C2079"/>
      <c r="D2079"/>
      <c r="E2079"/>
      <c r="F2079"/>
      <c r="G2079"/>
      <c r="H2079"/>
      <c r="I2079"/>
      <c r="J2079"/>
      <c r="K2079"/>
      <c r="L2079"/>
      <c r="M2079"/>
      <c r="N2079"/>
    </row>
    <row r="2080" spans="1:14" s="15" customFormat="1" ht="12.75">
      <c r="A2080"/>
      <c r="B2080"/>
      <c r="C2080"/>
      <c r="D2080"/>
      <c r="E2080"/>
      <c r="F2080"/>
      <c r="G2080"/>
      <c r="H2080"/>
      <c r="I2080"/>
      <c r="J2080"/>
      <c r="K2080"/>
      <c r="L2080"/>
      <c r="M2080"/>
      <c r="N2080"/>
    </row>
    <row r="2081" spans="1:14" s="15" customFormat="1" ht="12.75">
      <c r="A2081"/>
      <c r="B2081"/>
      <c r="C2081"/>
      <c r="D2081"/>
      <c r="E2081"/>
      <c r="F2081"/>
      <c r="G2081"/>
      <c r="H2081"/>
      <c r="I2081"/>
      <c r="J2081"/>
      <c r="K2081"/>
      <c r="L2081"/>
      <c r="M2081"/>
      <c r="N2081"/>
    </row>
    <row r="2082" spans="1:14" s="15" customFormat="1" ht="12.75">
      <c r="A2082"/>
      <c r="B2082"/>
      <c r="C2082"/>
      <c r="D2082"/>
      <c r="E2082"/>
      <c r="F2082"/>
      <c r="G2082"/>
      <c r="H2082"/>
      <c r="I2082"/>
      <c r="J2082"/>
      <c r="K2082"/>
      <c r="L2082"/>
      <c r="M2082"/>
      <c r="N2082"/>
    </row>
    <row r="2083" spans="1:14" s="15" customFormat="1" ht="12.75">
      <c r="A2083"/>
      <c r="B2083"/>
      <c r="C2083"/>
      <c r="D2083"/>
      <c r="E2083"/>
      <c r="F2083"/>
      <c r="G2083"/>
      <c r="H2083"/>
      <c r="I2083"/>
      <c r="J2083"/>
      <c r="K2083"/>
      <c r="L2083"/>
      <c r="M2083"/>
      <c r="N2083"/>
    </row>
    <row r="2084" spans="1:14" s="15" customFormat="1" ht="12.75">
      <c r="A2084"/>
      <c r="B2084"/>
      <c r="C2084"/>
      <c r="D2084"/>
      <c r="E2084"/>
      <c r="F2084"/>
      <c r="G2084"/>
      <c r="H2084"/>
      <c r="I2084"/>
      <c r="J2084"/>
      <c r="K2084"/>
      <c r="L2084"/>
      <c r="M2084"/>
      <c r="N2084"/>
    </row>
    <row r="2085" spans="1:14" s="15" customFormat="1" ht="12.75">
      <c r="A2085"/>
      <c r="B2085"/>
      <c r="C2085"/>
      <c r="D2085"/>
      <c r="E2085"/>
      <c r="F2085"/>
      <c r="G2085"/>
      <c r="H2085"/>
      <c r="I2085"/>
      <c r="J2085"/>
      <c r="K2085"/>
      <c r="L2085"/>
      <c r="M2085"/>
      <c r="N2085"/>
    </row>
    <row r="2086" spans="1:14" s="15" customFormat="1" ht="12.75">
      <c r="A2086"/>
      <c r="B2086"/>
      <c r="C2086"/>
      <c r="D2086"/>
      <c r="E2086"/>
      <c r="F2086"/>
      <c r="G2086"/>
      <c r="H2086"/>
      <c r="I2086"/>
      <c r="J2086"/>
      <c r="K2086"/>
      <c r="L2086"/>
      <c r="M2086"/>
      <c r="N2086"/>
    </row>
    <row r="2087" spans="1:14" s="15" customFormat="1" ht="12.75">
      <c r="A2087"/>
      <c r="B2087"/>
      <c r="C2087"/>
      <c r="D2087"/>
      <c r="E2087"/>
      <c r="F2087"/>
      <c r="G2087"/>
      <c r="H2087"/>
      <c r="I2087"/>
      <c r="J2087"/>
      <c r="K2087"/>
      <c r="L2087"/>
      <c r="M2087"/>
      <c r="N2087"/>
    </row>
    <row r="2088" spans="1:14" s="15" customFormat="1" ht="12.75">
      <c r="A2088"/>
      <c r="B2088"/>
      <c r="C2088"/>
      <c r="D2088"/>
      <c r="E2088"/>
      <c r="F2088"/>
      <c r="G2088"/>
      <c r="H2088"/>
      <c r="I2088"/>
      <c r="J2088"/>
      <c r="K2088"/>
      <c r="L2088"/>
      <c r="M2088"/>
      <c r="N2088"/>
    </row>
    <row r="2089" spans="1:14" s="15" customFormat="1" ht="12.75">
      <c r="A2089"/>
      <c r="B2089"/>
      <c r="C2089"/>
      <c r="D2089"/>
      <c r="E2089"/>
      <c r="F2089"/>
      <c r="G2089"/>
      <c r="H2089"/>
      <c r="I2089"/>
      <c r="J2089"/>
      <c r="K2089"/>
      <c r="L2089"/>
      <c r="M2089"/>
      <c r="N2089"/>
    </row>
    <row r="2090" spans="1:14" s="15" customFormat="1" ht="12.75">
      <c r="A2090"/>
      <c r="B2090"/>
      <c r="C2090"/>
      <c r="D2090"/>
      <c r="E2090"/>
      <c r="F2090"/>
      <c r="G2090"/>
      <c r="H2090"/>
      <c r="I2090"/>
      <c r="J2090"/>
      <c r="K2090"/>
      <c r="L2090"/>
      <c r="M2090"/>
      <c r="N2090"/>
    </row>
    <row r="2091" spans="1:14" s="15" customFormat="1" ht="12.75">
      <c r="A2091"/>
      <c r="B2091"/>
      <c r="C2091"/>
      <c r="D2091"/>
      <c r="E2091"/>
      <c r="F2091"/>
      <c r="G2091"/>
      <c r="H2091"/>
      <c r="I2091"/>
      <c r="J2091"/>
      <c r="K2091"/>
      <c r="L2091"/>
      <c r="M2091"/>
      <c r="N2091"/>
    </row>
    <row r="2092" spans="1:14" s="15" customFormat="1" ht="12.75">
      <c r="A2092"/>
      <c r="B2092"/>
      <c r="C2092"/>
      <c r="D2092"/>
      <c r="E2092"/>
      <c r="F2092"/>
      <c r="G2092"/>
      <c r="H2092"/>
      <c r="I2092"/>
      <c r="J2092"/>
      <c r="K2092"/>
      <c r="L2092"/>
      <c r="M2092"/>
      <c r="N2092"/>
    </row>
    <row r="2093" spans="1:14" s="15" customFormat="1" ht="12.75">
      <c r="A2093"/>
      <c r="B2093"/>
      <c r="C2093"/>
      <c r="D2093"/>
      <c r="E2093"/>
      <c r="F2093"/>
      <c r="G2093"/>
      <c r="H2093"/>
      <c r="I2093"/>
      <c r="J2093"/>
      <c r="K2093"/>
      <c r="L2093"/>
      <c r="M2093"/>
      <c r="N2093"/>
    </row>
    <row r="2094" spans="1:14" s="15" customFormat="1" ht="12.75">
      <c r="A2094"/>
      <c r="B2094"/>
      <c r="C2094"/>
      <c r="D2094"/>
      <c r="E2094"/>
      <c r="F2094"/>
      <c r="G2094"/>
      <c r="H2094"/>
      <c r="I2094"/>
      <c r="J2094"/>
      <c r="K2094"/>
      <c r="L2094"/>
      <c r="M2094"/>
      <c r="N2094"/>
    </row>
    <row r="2095" spans="1:14" s="15" customFormat="1" ht="12.75">
      <c r="A2095"/>
      <c r="B2095"/>
      <c r="C2095"/>
      <c r="D2095"/>
      <c r="E2095"/>
      <c r="F2095"/>
      <c r="G2095"/>
      <c r="H2095"/>
      <c r="I2095"/>
      <c r="J2095"/>
      <c r="K2095"/>
      <c r="L2095"/>
      <c r="M2095"/>
      <c r="N2095"/>
    </row>
    <row r="2096" spans="1:14" s="15" customFormat="1" ht="12.75">
      <c r="A2096"/>
      <c r="B2096"/>
      <c r="C2096"/>
      <c r="D2096"/>
      <c r="E2096"/>
      <c r="F2096"/>
      <c r="G2096"/>
      <c r="H2096"/>
      <c r="I2096"/>
      <c r="J2096"/>
      <c r="K2096"/>
      <c r="L2096"/>
      <c r="M2096"/>
      <c r="N2096"/>
    </row>
    <row r="2097" spans="1:14" s="15" customFormat="1" ht="12.75">
      <c r="A2097"/>
      <c r="B2097"/>
      <c r="C2097"/>
      <c r="D2097"/>
      <c r="E2097"/>
      <c r="F2097"/>
      <c r="G2097"/>
      <c r="H2097"/>
      <c r="I2097"/>
      <c r="J2097"/>
      <c r="K2097"/>
      <c r="L2097"/>
      <c r="M2097"/>
      <c r="N2097"/>
    </row>
    <row r="2098" spans="1:14" s="15" customFormat="1" ht="12.75">
      <c r="A2098"/>
      <c r="B2098"/>
      <c r="C2098"/>
      <c r="D2098"/>
      <c r="E2098"/>
      <c r="F2098"/>
      <c r="G2098"/>
      <c r="H2098"/>
      <c r="I2098"/>
      <c r="J2098"/>
      <c r="K2098"/>
      <c r="L2098"/>
      <c r="M2098"/>
      <c r="N2098"/>
    </row>
    <row r="2099" spans="1:14" s="15" customFormat="1" ht="12.75">
      <c r="A2099"/>
      <c r="B2099"/>
      <c r="C2099"/>
      <c r="D2099"/>
      <c r="E2099"/>
      <c r="F2099"/>
      <c r="G2099"/>
      <c r="H2099"/>
      <c r="I2099"/>
      <c r="J2099"/>
      <c r="K2099"/>
      <c r="L2099"/>
      <c r="M2099"/>
      <c r="N2099"/>
    </row>
    <row r="2100" spans="1:14" s="15" customFormat="1" ht="12.75">
      <c r="A2100"/>
      <c r="B2100"/>
      <c r="C2100"/>
      <c r="D2100"/>
      <c r="E2100"/>
      <c r="F2100"/>
      <c r="G2100"/>
      <c r="H2100"/>
      <c r="I2100"/>
      <c r="J2100"/>
      <c r="K2100"/>
      <c r="L2100"/>
      <c r="M2100"/>
      <c r="N2100"/>
    </row>
    <row r="2101" spans="1:14" s="15" customFormat="1" ht="12.75">
      <c r="A2101"/>
      <c r="B2101"/>
      <c r="C2101"/>
      <c r="D2101"/>
      <c r="E2101"/>
      <c r="F2101"/>
      <c r="G2101"/>
      <c r="H2101"/>
      <c r="I2101"/>
      <c r="J2101"/>
      <c r="K2101"/>
      <c r="L2101"/>
      <c r="M2101"/>
      <c r="N2101"/>
    </row>
    <row r="2102" spans="1:14" s="15" customFormat="1" ht="12.75">
      <c r="A2102"/>
      <c r="B2102"/>
      <c r="C2102"/>
      <c r="D2102"/>
      <c r="E2102"/>
      <c r="F2102"/>
      <c r="G2102"/>
      <c r="H2102"/>
      <c r="I2102"/>
      <c r="J2102"/>
      <c r="K2102"/>
      <c r="L2102"/>
      <c r="M2102"/>
      <c r="N2102"/>
    </row>
    <row r="2103" spans="1:14" s="15" customFormat="1" ht="12.75">
      <c r="A2103"/>
      <c r="B2103"/>
      <c r="C2103"/>
      <c r="D2103"/>
      <c r="E2103"/>
      <c r="F2103"/>
      <c r="G2103"/>
      <c r="H2103"/>
      <c r="I2103"/>
      <c r="J2103"/>
      <c r="K2103"/>
      <c r="L2103"/>
      <c r="M2103"/>
      <c r="N2103"/>
    </row>
    <row r="2104" spans="1:14" s="15" customFormat="1" ht="12.75">
      <c r="A2104"/>
      <c r="B2104"/>
      <c r="C2104"/>
      <c r="D2104"/>
      <c r="E2104"/>
      <c r="F2104"/>
      <c r="G2104"/>
      <c r="H2104"/>
      <c r="I2104"/>
      <c r="J2104"/>
      <c r="K2104"/>
      <c r="L2104"/>
      <c r="M2104"/>
      <c r="N2104"/>
    </row>
    <row r="2105" spans="1:14" s="15" customFormat="1" ht="12.75">
      <c r="A2105"/>
      <c r="B2105"/>
      <c r="C2105"/>
      <c r="D2105"/>
      <c r="E2105"/>
      <c r="F2105"/>
      <c r="G2105"/>
      <c r="H2105"/>
      <c r="I2105"/>
      <c r="J2105"/>
      <c r="K2105"/>
      <c r="L2105"/>
      <c r="M2105"/>
      <c r="N2105"/>
    </row>
    <row r="2106" spans="1:14" s="15" customFormat="1" ht="12.75">
      <c r="A2106"/>
      <c r="B2106"/>
      <c r="C2106"/>
      <c r="D2106"/>
      <c r="E2106"/>
      <c r="F2106"/>
      <c r="G2106"/>
      <c r="H2106"/>
      <c r="I2106"/>
      <c r="J2106"/>
      <c r="K2106"/>
      <c r="L2106"/>
      <c r="M2106"/>
      <c r="N2106"/>
    </row>
    <row r="2107" spans="1:14" s="15" customFormat="1" ht="12.75">
      <c r="A2107"/>
      <c r="B2107"/>
      <c r="C2107"/>
      <c r="D2107"/>
      <c r="E2107"/>
      <c r="F2107"/>
      <c r="G2107"/>
      <c r="H2107"/>
      <c r="I2107"/>
      <c r="J2107"/>
      <c r="K2107"/>
      <c r="L2107"/>
      <c r="M2107"/>
      <c r="N2107"/>
    </row>
    <row r="2108" spans="1:14" s="15" customFormat="1" ht="12.75">
      <c r="A2108"/>
      <c r="B2108"/>
      <c r="C2108"/>
      <c r="D2108"/>
      <c r="E2108"/>
      <c r="F2108"/>
      <c r="G2108"/>
      <c r="H2108"/>
      <c r="I2108"/>
      <c r="J2108"/>
      <c r="K2108"/>
      <c r="L2108"/>
      <c r="M2108"/>
      <c r="N2108"/>
    </row>
    <row r="2109" spans="1:14" s="15" customFormat="1" ht="12.75">
      <c r="A2109"/>
      <c r="B2109"/>
      <c r="C2109"/>
      <c r="D2109"/>
      <c r="E2109"/>
      <c r="F2109"/>
      <c r="G2109"/>
      <c r="H2109"/>
      <c r="I2109"/>
      <c r="J2109"/>
      <c r="K2109"/>
      <c r="L2109"/>
      <c r="M2109"/>
      <c r="N2109"/>
    </row>
    <row r="2110" spans="1:14" s="15" customFormat="1" ht="12.75">
      <c r="A2110"/>
      <c r="B2110"/>
      <c r="C2110"/>
      <c r="D2110"/>
      <c r="E2110"/>
      <c r="F2110"/>
      <c r="G2110"/>
      <c r="H2110"/>
      <c r="I2110"/>
      <c r="J2110"/>
      <c r="K2110"/>
      <c r="L2110"/>
      <c r="M2110"/>
      <c r="N2110"/>
    </row>
    <row r="2111" spans="1:14" s="15" customFormat="1" ht="12.75">
      <c r="A2111"/>
      <c r="B2111"/>
      <c r="C2111"/>
      <c r="D2111"/>
      <c r="E2111"/>
      <c r="F2111"/>
      <c r="G2111"/>
      <c r="H2111"/>
      <c r="I2111"/>
      <c r="J2111"/>
      <c r="K2111"/>
      <c r="L2111"/>
      <c r="M2111"/>
      <c r="N2111"/>
    </row>
    <row r="2112" spans="1:14" s="15" customFormat="1" ht="12.75">
      <c r="A2112"/>
      <c r="B2112"/>
      <c r="C2112"/>
      <c r="D2112"/>
      <c r="E2112"/>
      <c r="F2112"/>
      <c r="G2112"/>
      <c r="H2112"/>
      <c r="I2112"/>
      <c r="J2112"/>
      <c r="K2112"/>
      <c r="L2112"/>
      <c r="M2112"/>
      <c r="N2112"/>
    </row>
    <row r="2113" spans="1:14" s="15" customFormat="1" ht="12.75">
      <c r="A2113"/>
      <c r="B2113"/>
      <c r="C2113"/>
      <c r="D2113"/>
      <c r="E2113"/>
      <c r="F2113"/>
      <c r="G2113"/>
      <c r="H2113"/>
      <c r="I2113"/>
      <c r="J2113"/>
      <c r="K2113"/>
      <c r="L2113"/>
      <c r="M2113"/>
      <c r="N2113"/>
    </row>
    <row r="2114" spans="1:14" s="15" customFormat="1" ht="12.75">
      <c r="A2114"/>
      <c r="B2114"/>
      <c r="C2114"/>
      <c r="D2114"/>
      <c r="E2114"/>
      <c r="F2114"/>
      <c r="G2114"/>
      <c r="H2114"/>
      <c r="I2114"/>
      <c r="J2114"/>
      <c r="K2114"/>
      <c r="L2114"/>
      <c r="M2114"/>
      <c r="N2114"/>
    </row>
    <row r="2115" spans="1:14" s="15" customFormat="1" ht="12.75">
      <c r="A2115"/>
      <c r="B2115"/>
      <c r="C2115"/>
      <c r="D2115"/>
      <c r="E2115"/>
      <c r="F2115"/>
      <c r="G2115"/>
      <c r="H2115"/>
      <c r="I2115"/>
      <c r="J2115"/>
      <c r="K2115"/>
      <c r="L2115"/>
      <c r="M2115"/>
      <c r="N2115"/>
    </row>
    <row r="2116" spans="1:14" s="15" customFormat="1" ht="12.75">
      <c r="A2116"/>
      <c r="B2116"/>
      <c r="C2116"/>
      <c r="D2116"/>
      <c r="E2116"/>
      <c r="F2116"/>
      <c r="G2116"/>
      <c r="H2116"/>
      <c r="I2116"/>
      <c r="J2116"/>
      <c r="K2116"/>
      <c r="L2116"/>
      <c r="M2116"/>
      <c r="N2116"/>
    </row>
    <row r="2117" spans="1:14" s="15" customFormat="1" ht="12.75">
      <c r="A2117"/>
      <c r="B2117"/>
      <c r="C2117"/>
      <c r="D2117"/>
      <c r="E2117"/>
      <c r="F2117"/>
      <c r="G2117"/>
      <c r="H2117"/>
      <c r="I2117"/>
      <c r="J2117"/>
      <c r="K2117"/>
      <c r="L2117"/>
      <c r="M2117"/>
      <c r="N2117"/>
    </row>
    <row r="2118" spans="1:14" s="15" customFormat="1" ht="12.75">
      <c r="A2118"/>
      <c r="B2118"/>
      <c r="C2118"/>
      <c r="D2118"/>
      <c r="E2118"/>
      <c r="F2118"/>
      <c r="G2118"/>
      <c r="H2118"/>
      <c r="I2118"/>
      <c r="J2118"/>
      <c r="K2118"/>
      <c r="L2118"/>
      <c r="M2118"/>
      <c r="N2118"/>
    </row>
    <row r="2119" spans="1:14" s="15" customFormat="1" ht="12.75">
      <c r="A2119"/>
      <c r="B2119"/>
      <c r="C2119"/>
      <c r="D2119"/>
      <c r="E2119"/>
      <c r="F2119"/>
      <c r="G2119"/>
      <c r="H2119"/>
      <c r="I2119"/>
      <c r="J2119"/>
      <c r="K2119"/>
      <c r="L2119"/>
      <c r="M2119"/>
      <c r="N2119"/>
    </row>
    <row r="2120" spans="1:14" s="15" customFormat="1" ht="12.75">
      <c r="A2120"/>
      <c r="B2120"/>
      <c r="C2120"/>
      <c r="D2120"/>
      <c r="E2120"/>
      <c r="F2120"/>
      <c r="G2120"/>
      <c r="H2120"/>
      <c r="I2120"/>
      <c r="J2120"/>
      <c r="K2120"/>
      <c r="L2120"/>
      <c r="M2120"/>
      <c r="N2120"/>
    </row>
    <row r="2121" spans="1:14" s="15" customFormat="1" ht="12.75">
      <c r="A2121"/>
      <c r="B2121"/>
      <c r="C2121"/>
      <c r="D2121"/>
      <c r="E2121"/>
      <c r="F2121"/>
      <c r="G2121"/>
      <c r="H2121"/>
      <c r="I2121"/>
      <c r="J2121"/>
      <c r="K2121"/>
      <c r="L2121"/>
      <c r="M2121"/>
      <c r="N2121"/>
    </row>
    <row r="2122" spans="1:14" s="15" customFormat="1" ht="12.75">
      <c r="A2122"/>
      <c r="B2122"/>
      <c r="C2122"/>
      <c r="D2122"/>
      <c r="E2122"/>
      <c r="F2122"/>
      <c r="G2122"/>
      <c r="H2122"/>
      <c r="I2122"/>
      <c r="J2122"/>
      <c r="K2122"/>
      <c r="L2122"/>
      <c r="M2122"/>
      <c r="N2122"/>
    </row>
    <row r="2123" spans="1:14" s="15" customFormat="1" ht="12.75">
      <c r="A2123"/>
      <c r="B2123"/>
      <c r="C2123"/>
      <c r="D2123"/>
      <c r="E2123"/>
      <c r="F2123"/>
      <c r="G2123"/>
      <c r="H2123"/>
      <c r="I2123"/>
      <c r="J2123"/>
      <c r="K2123"/>
      <c r="L2123"/>
      <c r="M2123"/>
      <c r="N2123"/>
    </row>
    <row r="2124" spans="1:14" s="15" customFormat="1" ht="12.75">
      <c r="A2124"/>
      <c r="B2124"/>
      <c r="C2124"/>
      <c r="D2124"/>
      <c r="E2124"/>
      <c r="F2124"/>
      <c r="G2124"/>
      <c r="H2124"/>
      <c r="I2124"/>
      <c r="J2124"/>
      <c r="K2124"/>
      <c r="L2124"/>
      <c r="M2124"/>
      <c r="N2124"/>
    </row>
    <row r="2125" spans="1:14" s="15" customFormat="1" ht="12.75">
      <c r="A2125"/>
      <c r="B2125"/>
      <c r="C2125"/>
      <c r="D2125"/>
      <c r="E2125"/>
      <c r="F2125"/>
      <c r="G2125"/>
      <c r="H2125"/>
      <c r="I2125"/>
      <c r="J2125"/>
      <c r="K2125"/>
      <c r="L2125"/>
      <c r="M2125"/>
      <c r="N2125"/>
    </row>
    <row r="2126" spans="1:14" s="15" customFormat="1" ht="12.75">
      <c r="A2126"/>
      <c r="B2126"/>
      <c r="C2126"/>
      <c r="D2126"/>
      <c r="E2126"/>
      <c r="F2126"/>
      <c r="G2126"/>
      <c r="H2126"/>
      <c r="I2126"/>
      <c r="J2126"/>
      <c r="K2126"/>
      <c r="L2126"/>
      <c r="M2126"/>
      <c r="N2126"/>
    </row>
    <row r="2127" spans="1:14" s="15" customFormat="1" ht="12.75">
      <c r="A2127"/>
      <c r="B2127"/>
      <c r="C2127"/>
      <c r="D2127"/>
      <c r="E2127"/>
      <c r="F2127"/>
      <c r="G2127"/>
      <c r="H2127"/>
      <c r="I2127"/>
      <c r="J2127"/>
      <c r="K2127"/>
      <c r="L2127"/>
      <c r="M2127"/>
      <c r="N2127"/>
    </row>
    <row r="2128" spans="1:14" s="15" customFormat="1" ht="12.75">
      <c r="A2128"/>
      <c r="B2128"/>
      <c r="C2128"/>
      <c r="D2128"/>
      <c r="E2128"/>
      <c r="F2128"/>
      <c r="G2128"/>
      <c r="H2128"/>
      <c r="I2128"/>
      <c r="J2128"/>
      <c r="K2128"/>
      <c r="L2128"/>
      <c r="M2128"/>
      <c r="N2128"/>
    </row>
    <row r="2129" spans="1:14" s="15" customFormat="1" ht="12.75">
      <c r="A2129"/>
      <c r="B2129"/>
      <c r="C2129"/>
      <c r="D2129"/>
      <c r="E2129"/>
      <c r="F2129"/>
      <c r="G2129"/>
      <c r="H2129"/>
      <c r="I2129"/>
      <c r="J2129"/>
      <c r="K2129"/>
      <c r="L2129"/>
      <c r="M2129"/>
      <c r="N2129"/>
    </row>
    <row r="2130" spans="1:14" s="15" customFormat="1" ht="12.75">
      <c r="A2130"/>
      <c r="B2130"/>
      <c r="C2130"/>
      <c r="D2130"/>
      <c r="E2130"/>
      <c r="F2130"/>
      <c r="G2130"/>
      <c r="H2130"/>
      <c r="I2130"/>
      <c r="J2130"/>
      <c r="K2130"/>
      <c r="L2130"/>
      <c r="M2130"/>
      <c r="N2130"/>
    </row>
    <row r="2131" spans="1:14" s="15" customFormat="1" ht="12.75">
      <c r="A2131"/>
      <c r="B2131"/>
      <c r="C2131"/>
      <c r="D2131"/>
      <c r="E2131"/>
      <c r="F2131"/>
      <c r="G2131"/>
      <c r="H2131"/>
      <c r="I2131"/>
      <c r="J2131"/>
      <c r="K2131"/>
      <c r="L2131"/>
      <c r="M2131"/>
      <c r="N2131"/>
    </row>
    <row r="2132" spans="1:14" s="15" customFormat="1" ht="12.75">
      <c r="A2132"/>
      <c r="B2132"/>
      <c r="C2132"/>
      <c r="D2132"/>
      <c r="E2132"/>
      <c r="F2132"/>
      <c r="G2132"/>
      <c r="H2132"/>
      <c r="I2132"/>
      <c r="J2132"/>
      <c r="K2132"/>
      <c r="L2132"/>
      <c r="M2132"/>
      <c r="N2132"/>
    </row>
    <row r="2133" spans="1:14" s="15" customFormat="1" ht="12.75">
      <c r="A2133"/>
      <c r="B2133"/>
      <c r="C2133"/>
      <c r="D2133"/>
      <c r="E2133"/>
      <c r="F2133"/>
      <c r="G2133"/>
      <c r="H2133"/>
      <c r="I2133"/>
      <c r="J2133"/>
      <c r="K2133"/>
      <c r="L2133"/>
      <c r="M2133"/>
      <c r="N2133"/>
    </row>
    <row r="2134" spans="1:14" s="15" customFormat="1" ht="12.75">
      <c r="A2134"/>
      <c r="B2134"/>
      <c r="C2134"/>
      <c r="D2134"/>
      <c r="E2134"/>
      <c r="F2134"/>
      <c r="G2134"/>
      <c r="H2134"/>
      <c r="I2134"/>
      <c r="J2134"/>
      <c r="K2134"/>
      <c r="L2134"/>
      <c r="M2134"/>
      <c r="N2134"/>
    </row>
    <row r="2135" spans="1:14" s="15" customFormat="1" ht="12.75">
      <c r="A2135"/>
      <c r="B2135"/>
      <c r="C2135"/>
      <c r="D2135"/>
      <c r="E2135"/>
      <c r="F2135"/>
      <c r="G2135"/>
      <c r="H2135"/>
      <c r="I2135"/>
      <c r="J2135"/>
      <c r="K2135"/>
      <c r="L2135"/>
      <c r="M2135"/>
      <c r="N2135"/>
    </row>
    <row r="2136" spans="1:14" s="15" customFormat="1" ht="12.75">
      <c r="A2136"/>
      <c r="B2136"/>
      <c r="C2136"/>
      <c r="D2136"/>
      <c r="E2136"/>
      <c r="F2136"/>
      <c r="G2136"/>
      <c r="H2136"/>
      <c r="I2136"/>
      <c r="J2136"/>
      <c r="K2136"/>
      <c r="L2136"/>
      <c r="M2136"/>
      <c r="N2136"/>
    </row>
    <row r="2137" spans="1:14" s="15" customFormat="1" ht="12.75">
      <c r="A2137"/>
      <c r="B2137"/>
      <c r="C2137"/>
      <c r="D2137"/>
      <c r="E2137"/>
      <c r="F2137"/>
      <c r="G2137"/>
      <c r="H2137"/>
      <c r="I2137"/>
      <c r="J2137"/>
      <c r="K2137"/>
      <c r="L2137"/>
      <c r="M2137"/>
      <c r="N2137"/>
    </row>
    <row r="2138" spans="1:14" s="15" customFormat="1" ht="12.75">
      <c r="A2138"/>
      <c r="B2138"/>
      <c r="C2138"/>
      <c r="D2138"/>
      <c r="E2138"/>
      <c r="F2138"/>
      <c r="G2138"/>
      <c r="H2138"/>
      <c r="I2138"/>
      <c r="J2138"/>
      <c r="K2138"/>
      <c r="L2138"/>
      <c r="M2138"/>
      <c r="N2138"/>
    </row>
    <row r="2139" spans="1:14" s="15" customFormat="1" ht="12.75">
      <c r="A2139"/>
      <c r="B2139"/>
      <c r="C2139"/>
      <c r="D2139"/>
      <c r="E2139"/>
      <c r="F2139"/>
      <c r="G2139"/>
      <c r="H2139"/>
      <c r="I2139"/>
      <c r="J2139"/>
      <c r="K2139"/>
      <c r="L2139"/>
      <c r="M2139"/>
      <c r="N2139"/>
    </row>
    <row r="2140" spans="1:14" s="15" customFormat="1" ht="12.75">
      <c r="A2140"/>
      <c r="B2140"/>
      <c r="C2140"/>
      <c r="D2140"/>
      <c r="E2140"/>
      <c r="F2140"/>
      <c r="G2140"/>
      <c r="H2140"/>
      <c r="I2140"/>
      <c r="J2140"/>
      <c r="K2140"/>
      <c r="L2140"/>
      <c r="M2140"/>
      <c r="N2140"/>
    </row>
    <row r="2141" spans="1:14" s="15" customFormat="1" ht="12.75">
      <c r="A2141"/>
      <c r="B2141"/>
      <c r="C2141"/>
      <c r="D2141"/>
      <c r="E2141"/>
      <c r="F2141"/>
      <c r="G2141"/>
      <c r="H2141"/>
      <c r="I2141"/>
      <c r="J2141"/>
      <c r="K2141"/>
      <c r="L2141"/>
      <c r="M2141"/>
      <c r="N2141"/>
    </row>
    <row r="2142" spans="1:14" s="15" customFormat="1" ht="12.75">
      <c r="A2142"/>
      <c r="B2142"/>
      <c r="C2142"/>
      <c r="D2142"/>
      <c r="E2142"/>
      <c r="F2142"/>
      <c r="G2142"/>
      <c r="H2142"/>
      <c r="I2142"/>
      <c r="J2142"/>
      <c r="K2142"/>
      <c r="L2142"/>
      <c r="M2142"/>
      <c r="N2142"/>
    </row>
    <row r="2143" spans="1:14" s="15" customFormat="1" ht="12.75">
      <c r="A2143"/>
      <c r="B2143"/>
      <c r="C2143"/>
      <c r="D2143"/>
      <c r="E2143"/>
      <c r="F2143"/>
      <c r="G2143"/>
      <c r="H2143"/>
      <c r="I2143"/>
      <c r="J2143"/>
      <c r="K2143"/>
      <c r="L2143"/>
      <c r="M2143"/>
      <c r="N2143"/>
    </row>
    <row r="2144" spans="1:14" s="15" customFormat="1" ht="12.75">
      <c r="A2144"/>
      <c r="B2144"/>
      <c r="C2144"/>
      <c r="D2144"/>
      <c r="E2144"/>
      <c r="F2144"/>
      <c r="G2144"/>
      <c r="H2144"/>
      <c r="I2144"/>
      <c r="J2144"/>
      <c r="K2144"/>
      <c r="L2144"/>
      <c r="M2144"/>
      <c r="N2144"/>
    </row>
    <row r="2145" spans="1:14" s="15" customFormat="1" ht="12.75">
      <c r="A2145"/>
      <c r="B2145"/>
      <c r="C2145"/>
      <c r="D2145"/>
      <c r="E2145"/>
      <c r="F2145"/>
      <c r="G2145"/>
      <c r="H2145"/>
      <c r="I2145"/>
      <c r="J2145"/>
      <c r="K2145"/>
      <c r="L2145"/>
      <c r="M2145"/>
      <c r="N2145"/>
    </row>
    <row r="2146" spans="1:14" s="15" customFormat="1" ht="12.75">
      <c r="A2146"/>
      <c r="B2146"/>
      <c r="C2146"/>
      <c r="D2146"/>
      <c r="E2146"/>
      <c r="F2146"/>
      <c r="G2146"/>
      <c r="H2146"/>
      <c r="I2146"/>
      <c r="J2146"/>
      <c r="K2146"/>
      <c r="L2146"/>
      <c r="M2146"/>
      <c r="N2146"/>
    </row>
    <row r="2147" spans="1:14" s="15" customFormat="1" ht="12.75">
      <c r="A2147"/>
      <c r="B2147"/>
      <c r="C2147"/>
      <c r="D2147"/>
      <c r="E2147"/>
      <c r="F2147"/>
      <c r="G2147"/>
      <c r="H2147"/>
      <c r="I2147"/>
      <c r="J2147"/>
      <c r="K2147"/>
      <c r="L2147"/>
      <c r="M2147"/>
      <c r="N2147"/>
    </row>
    <row r="2148" spans="1:14" s="15" customFormat="1" ht="12.75">
      <c r="A2148"/>
      <c r="B2148"/>
      <c r="C2148"/>
      <c r="D2148"/>
      <c r="E2148"/>
      <c r="F2148"/>
      <c r="G2148"/>
      <c r="H2148"/>
      <c r="I2148"/>
      <c r="J2148"/>
      <c r="K2148"/>
      <c r="L2148"/>
      <c r="M2148"/>
      <c r="N2148"/>
    </row>
    <row r="2149" spans="1:14" s="15" customFormat="1" ht="12.75">
      <c r="A2149"/>
      <c r="B2149"/>
      <c r="C2149"/>
      <c r="D2149"/>
      <c r="E2149"/>
      <c r="F2149"/>
      <c r="G2149"/>
      <c r="H2149"/>
      <c r="I2149"/>
      <c r="J2149"/>
      <c r="K2149"/>
      <c r="L2149"/>
      <c r="M2149"/>
      <c r="N2149"/>
    </row>
  </sheetData>
  <sheetProtection/>
  <mergeCells count="15">
    <mergeCell ref="N4:N5"/>
    <mergeCell ref="D1:N1"/>
    <mergeCell ref="B2:N2"/>
    <mergeCell ref="I702:L702"/>
    <mergeCell ref="E3:F3"/>
    <mergeCell ref="G3:G5"/>
    <mergeCell ref="E4:E5"/>
    <mergeCell ref="F4:F5"/>
    <mergeCell ref="H3:N3"/>
    <mergeCell ref="H4:H5"/>
    <mergeCell ref="I4:M4"/>
    <mergeCell ref="A3:A5"/>
    <mergeCell ref="B3:B5"/>
    <mergeCell ref="C3:C5"/>
    <mergeCell ref="D3:D5"/>
  </mergeCells>
  <printOptions/>
  <pageMargins left="0.3937007874015748" right="0.1968503937007874" top="0.5905511811023623" bottom="0.31496062992125984" header="0.15748031496062992" footer="0.2755905511811024"/>
  <pageSetup horizontalDpi="600" verticalDpi="600" orientation="landscape" paperSize="9" scale="85" r:id="rId1"/>
  <headerFooter alignWithMargins="0">
    <oddFooter>&amp;CStrona &amp;P</oddFooter>
  </headerFooter>
  <rowBreaks count="24" manualBreakCount="24">
    <brk id="35" max="13" man="1"/>
    <brk id="60" max="13" man="1"/>
    <brk id="88" max="12" man="1"/>
    <brk id="118" max="12" man="1"/>
    <brk id="147" max="12" man="1"/>
    <brk id="176" max="13" man="1"/>
    <brk id="201" max="13" man="1"/>
    <brk id="222" max="13" man="1"/>
    <brk id="242" max="13" man="1"/>
    <brk id="263" max="13" man="1"/>
    <brk id="290" max="13" man="1"/>
    <brk id="318" max="13" man="1"/>
    <brk id="350" max="13" man="1"/>
    <brk id="376" max="13" man="1"/>
    <brk id="407" max="13" man="1"/>
    <brk id="437" max="13" man="1"/>
    <brk id="469" max="13" man="1"/>
    <brk id="497" max="13" man="1"/>
    <brk id="529" max="13" man="1"/>
    <brk id="561" max="13" man="1"/>
    <brk id="586" max="13" man="1"/>
    <brk id="615" max="13" man="1"/>
    <brk id="646" max="13" man="1"/>
    <brk id="679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154"/>
  <sheetViews>
    <sheetView tabSelected="1" zoomScalePageLayoutView="0" workbookViewId="0" topLeftCell="A1">
      <selection activeCell="D49" sqref="D49"/>
    </sheetView>
  </sheetViews>
  <sheetFormatPr defaultColWidth="9.00390625" defaultRowHeight="12.75"/>
  <cols>
    <col min="1" max="1" width="4.00390625" style="0" customWidth="1"/>
    <col min="2" max="2" width="6.75390625" style="0" customWidth="1"/>
    <col min="3" max="3" width="5.25390625" style="0" customWidth="1"/>
    <col min="4" max="4" width="51.375" style="0" customWidth="1"/>
    <col min="5" max="5" width="14.25390625" style="0" customWidth="1"/>
    <col min="6" max="6" width="12.625" style="0" customWidth="1"/>
    <col min="7" max="7" width="11.75390625" style="0" customWidth="1"/>
    <col min="8" max="8" width="11.625" style="0" customWidth="1"/>
    <col min="9" max="9" width="11.75390625" style="0" customWidth="1"/>
    <col min="10" max="10" width="10.75390625" style="0" customWidth="1"/>
    <col min="11" max="11" width="12.625" style="0" customWidth="1"/>
    <col min="12" max="12" width="11.375" style="0" customWidth="1"/>
  </cols>
  <sheetData>
    <row r="1" spans="5:12" ht="14.25" customHeight="1">
      <c r="E1" s="322" t="s">
        <v>349</v>
      </c>
      <c r="F1" s="322"/>
      <c r="G1" s="322"/>
      <c r="H1" s="322"/>
      <c r="I1" s="322"/>
      <c r="J1" s="322"/>
      <c r="K1" s="322"/>
      <c r="L1" s="322"/>
    </row>
    <row r="2" ht="3" customHeight="1" hidden="1"/>
    <row r="3" ht="12.75" hidden="1"/>
    <row r="4" ht="10.5" customHeight="1"/>
    <row r="5" spans="1:12" ht="15" customHeight="1">
      <c r="A5" s="323" t="s">
        <v>528</v>
      </c>
      <c r="B5" s="323"/>
      <c r="C5" s="323"/>
      <c r="D5" s="323"/>
      <c r="E5" s="323"/>
      <c r="F5" s="323"/>
      <c r="G5" s="323"/>
      <c r="H5" s="323"/>
      <c r="I5" s="323"/>
      <c r="J5" s="323"/>
      <c r="K5" s="323"/>
      <c r="L5" s="323"/>
    </row>
    <row r="6" s="2" customFormat="1" ht="13.5" thickBot="1"/>
    <row r="7" spans="1:12" ht="11.25" customHeight="1">
      <c r="A7" s="330" t="s">
        <v>296</v>
      </c>
      <c r="B7" s="331"/>
      <c r="C7" s="331"/>
      <c r="D7" s="328" t="s">
        <v>297</v>
      </c>
      <c r="E7" s="332" t="s">
        <v>181</v>
      </c>
      <c r="F7" s="336" t="s">
        <v>320</v>
      </c>
      <c r="G7" s="338" t="s">
        <v>275</v>
      </c>
      <c r="H7" s="338"/>
      <c r="I7" s="338"/>
      <c r="J7" s="338"/>
      <c r="K7" s="338"/>
      <c r="L7" s="326" t="s">
        <v>298</v>
      </c>
    </row>
    <row r="8" spans="1:12" ht="9.75" customHeight="1">
      <c r="A8" s="202"/>
      <c r="B8" s="199"/>
      <c r="C8" s="199"/>
      <c r="D8" s="329"/>
      <c r="E8" s="333"/>
      <c r="F8" s="337"/>
      <c r="G8" s="334" t="s">
        <v>431</v>
      </c>
      <c r="H8" s="335" t="s">
        <v>332</v>
      </c>
      <c r="I8" s="335"/>
      <c r="J8" s="335"/>
      <c r="K8" s="339" t="s">
        <v>457</v>
      </c>
      <c r="L8" s="327"/>
    </row>
    <row r="9" spans="1:12" ht="24.75" customHeight="1">
      <c r="A9" s="203" t="s">
        <v>299</v>
      </c>
      <c r="B9" s="198" t="s">
        <v>300</v>
      </c>
      <c r="C9" s="198" t="s">
        <v>481</v>
      </c>
      <c r="D9" s="329"/>
      <c r="E9" s="333"/>
      <c r="F9" s="337"/>
      <c r="G9" s="334"/>
      <c r="H9" s="201" t="s">
        <v>170</v>
      </c>
      <c r="I9" s="200" t="s">
        <v>367</v>
      </c>
      <c r="J9" s="200" t="s">
        <v>368</v>
      </c>
      <c r="K9" s="339"/>
      <c r="L9" s="327"/>
    </row>
    <row r="10" spans="1:12" ht="11.25" customHeight="1">
      <c r="A10" s="204">
        <v>1</v>
      </c>
      <c r="B10" s="181">
        <v>2</v>
      </c>
      <c r="C10" s="181">
        <v>3</v>
      </c>
      <c r="D10" s="181">
        <v>4</v>
      </c>
      <c r="E10" s="181">
        <v>5</v>
      </c>
      <c r="F10" s="181">
        <v>6</v>
      </c>
      <c r="G10" s="181">
        <v>7</v>
      </c>
      <c r="H10" s="181">
        <v>8</v>
      </c>
      <c r="I10" s="181">
        <v>9</v>
      </c>
      <c r="J10" s="181">
        <v>10</v>
      </c>
      <c r="K10" s="181">
        <v>11</v>
      </c>
      <c r="L10" s="205">
        <v>12</v>
      </c>
    </row>
    <row r="11" spans="1:13" ht="12" customHeight="1">
      <c r="A11" s="61" t="s">
        <v>301</v>
      </c>
      <c r="B11" s="67"/>
      <c r="C11" s="67"/>
      <c r="D11" s="67" t="s">
        <v>302</v>
      </c>
      <c r="E11" s="111">
        <v>0</v>
      </c>
      <c r="F11" s="111">
        <v>0</v>
      </c>
      <c r="G11" s="111"/>
      <c r="H11" s="111"/>
      <c r="I11" s="111"/>
      <c r="J11" s="111"/>
      <c r="K11" s="111"/>
      <c r="L11" s="112">
        <f>L12+L13</f>
        <v>289479</v>
      </c>
      <c r="M11" t="s">
        <v>448</v>
      </c>
    </row>
    <row r="12" spans="1:12" ht="12.75">
      <c r="A12" s="127" t="s">
        <v>482</v>
      </c>
      <c r="B12" s="128" t="s">
        <v>418</v>
      </c>
      <c r="C12" s="128" t="s">
        <v>419</v>
      </c>
      <c r="D12" s="128" t="s">
        <v>420</v>
      </c>
      <c r="E12" s="113">
        <v>0</v>
      </c>
      <c r="F12" s="113">
        <v>0</v>
      </c>
      <c r="G12" s="113"/>
      <c r="H12" s="113"/>
      <c r="I12" s="113"/>
      <c r="J12" s="113"/>
      <c r="K12" s="113"/>
      <c r="L12" s="114">
        <v>479</v>
      </c>
    </row>
    <row r="13" spans="1:12" ht="14.25" customHeight="1">
      <c r="A13" s="127">
        <v>700</v>
      </c>
      <c r="B13" s="128">
        <v>70005</v>
      </c>
      <c r="C13" s="128">
        <v>2350</v>
      </c>
      <c r="D13" s="129" t="s">
        <v>85</v>
      </c>
      <c r="E13" s="113">
        <v>0</v>
      </c>
      <c r="F13" s="113">
        <v>0</v>
      </c>
      <c r="G13" s="113"/>
      <c r="H13" s="113"/>
      <c r="I13" s="113"/>
      <c r="J13" s="113"/>
      <c r="K13" s="113"/>
      <c r="L13" s="114">
        <v>289000</v>
      </c>
    </row>
    <row r="14" spans="1:12" ht="12.75">
      <c r="A14" s="110" t="s">
        <v>303</v>
      </c>
      <c r="B14" s="340" t="s">
        <v>304</v>
      </c>
      <c r="C14" s="340"/>
      <c r="D14" s="340"/>
      <c r="E14" s="340"/>
      <c r="F14" s="340"/>
      <c r="G14" s="115"/>
      <c r="H14" s="115"/>
      <c r="I14" s="115"/>
      <c r="J14" s="115"/>
      <c r="K14" s="115"/>
      <c r="L14" s="116"/>
    </row>
    <row r="15" spans="1:12" ht="17.25" customHeight="1">
      <c r="A15" s="130" t="s">
        <v>482</v>
      </c>
      <c r="B15" s="126" t="s">
        <v>66</v>
      </c>
      <c r="C15" s="126" t="s">
        <v>175</v>
      </c>
      <c r="D15" s="131" t="s">
        <v>310</v>
      </c>
      <c r="E15" s="117">
        <f>'Z 1'!I10</f>
        <v>65000</v>
      </c>
      <c r="F15" s="117">
        <f>F16</f>
        <v>65000</v>
      </c>
      <c r="G15" s="117">
        <f aca="true" t="shared" si="0" ref="G15:L15">G16</f>
        <v>65000</v>
      </c>
      <c r="H15" s="117">
        <f t="shared" si="0"/>
        <v>0</v>
      </c>
      <c r="I15" s="117">
        <f t="shared" si="0"/>
        <v>0</v>
      </c>
      <c r="J15" s="117">
        <f t="shared" si="0"/>
        <v>0</v>
      </c>
      <c r="K15" s="117">
        <f t="shared" si="0"/>
        <v>0</v>
      </c>
      <c r="L15" s="117">
        <f t="shared" si="0"/>
        <v>0</v>
      </c>
    </row>
    <row r="16" spans="1:12" ht="12.75">
      <c r="A16" s="118"/>
      <c r="B16" s="40"/>
      <c r="C16" s="40" t="s">
        <v>58</v>
      </c>
      <c r="D16" s="109" t="s">
        <v>129</v>
      </c>
      <c r="E16" s="40">
        <v>0</v>
      </c>
      <c r="F16" s="97">
        <f>'Z 2 '!G9</f>
        <v>65000</v>
      </c>
      <c r="G16" s="40">
        <f>F16</f>
        <v>65000</v>
      </c>
      <c r="H16" s="40"/>
      <c r="I16" s="40"/>
      <c r="J16" s="40"/>
      <c r="K16" s="40"/>
      <c r="L16" s="119">
        <v>0</v>
      </c>
    </row>
    <row r="17" spans="1:12" ht="12.75" hidden="1">
      <c r="A17" s="120" t="s">
        <v>482</v>
      </c>
      <c r="B17" s="42" t="s">
        <v>485</v>
      </c>
      <c r="C17" s="42" t="s">
        <v>305</v>
      </c>
      <c r="D17" s="42" t="s">
        <v>315</v>
      </c>
      <c r="E17" s="42" t="e">
        <f>'Z 1'!#REF!</f>
        <v>#REF!</v>
      </c>
      <c r="F17" s="42">
        <f>F18+F19+F20+F21+F23+F22+F24+F25+F26+F27+F28+F29</f>
        <v>0</v>
      </c>
      <c r="G17" s="42"/>
      <c r="H17" s="42"/>
      <c r="I17" s="42"/>
      <c r="J17" s="42"/>
      <c r="K17" s="42"/>
      <c r="L17" s="121">
        <v>0</v>
      </c>
    </row>
    <row r="18" spans="1:12" ht="12.75" hidden="1">
      <c r="A18" s="118"/>
      <c r="B18" s="40"/>
      <c r="C18" s="40" t="s">
        <v>45</v>
      </c>
      <c r="D18" s="109" t="s">
        <v>46</v>
      </c>
      <c r="E18" s="40">
        <v>0</v>
      </c>
      <c r="F18" s="40">
        <v>0</v>
      </c>
      <c r="G18" s="40"/>
      <c r="H18" s="40"/>
      <c r="I18" s="40"/>
      <c r="J18" s="40"/>
      <c r="K18" s="40"/>
      <c r="L18" s="119">
        <v>0</v>
      </c>
    </row>
    <row r="19" spans="1:12" ht="12.75" hidden="1">
      <c r="A19" s="118"/>
      <c r="B19" s="40"/>
      <c r="C19" s="40" t="s">
        <v>47</v>
      </c>
      <c r="D19" s="109" t="s">
        <v>48</v>
      </c>
      <c r="E19" s="40">
        <v>0</v>
      </c>
      <c r="F19" s="40">
        <v>0</v>
      </c>
      <c r="G19" s="40"/>
      <c r="H19" s="40"/>
      <c r="I19" s="40"/>
      <c r="J19" s="40"/>
      <c r="K19" s="40"/>
      <c r="L19" s="119">
        <v>0</v>
      </c>
    </row>
    <row r="20" spans="1:12" ht="12.75" hidden="1">
      <c r="A20" s="118"/>
      <c r="B20" s="40"/>
      <c r="C20" s="40" t="s">
        <v>49</v>
      </c>
      <c r="D20" s="40" t="s">
        <v>316</v>
      </c>
      <c r="E20" s="40">
        <v>0</v>
      </c>
      <c r="F20" s="40">
        <v>0</v>
      </c>
      <c r="G20" s="40"/>
      <c r="H20" s="40"/>
      <c r="I20" s="40"/>
      <c r="J20" s="40"/>
      <c r="K20" s="40"/>
      <c r="L20" s="119">
        <v>0</v>
      </c>
    </row>
    <row r="21" spans="1:12" ht="12.75" hidden="1">
      <c r="A21" s="118"/>
      <c r="B21" s="40"/>
      <c r="C21" s="109" t="s">
        <v>75</v>
      </c>
      <c r="D21" s="109" t="s">
        <v>317</v>
      </c>
      <c r="E21" s="40">
        <v>0</v>
      </c>
      <c r="F21" s="40">
        <v>0</v>
      </c>
      <c r="G21" s="40"/>
      <c r="H21" s="40"/>
      <c r="I21" s="40"/>
      <c r="J21" s="40"/>
      <c r="K21" s="40"/>
      <c r="L21" s="119">
        <v>0</v>
      </c>
    </row>
    <row r="22" spans="1:12" ht="12.75" hidden="1">
      <c r="A22" s="118"/>
      <c r="B22" s="40"/>
      <c r="C22" s="109" t="s">
        <v>51</v>
      </c>
      <c r="D22" s="109" t="s">
        <v>52</v>
      </c>
      <c r="E22" s="40">
        <v>0</v>
      </c>
      <c r="F22" s="40">
        <v>0</v>
      </c>
      <c r="G22" s="40"/>
      <c r="H22" s="40"/>
      <c r="I22" s="40"/>
      <c r="J22" s="40"/>
      <c r="K22" s="40"/>
      <c r="L22" s="119">
        <v>0</v>
      </c>
    </row>
    <row r="23" spans="1:12" ht="12.75" hidden="1">
      <c r="A23" s="118"/>
      <c r="B23" s="40"/>
      <c r="C23" s="122">
        <v>4210</v>
      </c>
      <c r="D23" s="40" t="s">
        <v>54</v>
      </c>
      <c r="E23" s="40">
        <v>0</v>
      </c>
      <c r="F23" s="40">
        <v>0</v>
      </c>
      <c r="G23" s="40"/>
      <c r="H23" s="40"/>
      <c r="I23" s="40"/>
      <c r="J23" s="40"/>
      <c r="K23" s="40"/>
      <c r="L23" s="119">
        <v>0</v>
      </c>
    </row>
    <row r="24" spans="1:12" ht="12.75" hidden="1">
      <c r="A24" s="118"/>
      <c r="B24" s="40"/>
      <c r="C24" s="122">
        <v>4260</v>
      </c>
      <c r="D24" s="40" t="s">
        <v>127</v>
      </c>
      <c r="E24" s="40">
        <v>0</v>
      </c>
      <c r="F24" s="40">
        <v>0</v>
      </c>
      <c r="G24" s="40"/>
      <c r="H24" s="40"/>
      <c r="I24" s="40"/>
      <c r="J24" s="40"/>
      <c r="K24" s="40"/>
      <c r="L24" s="119">
        <v>0</v>
      </c>
    </row>
    <row r="25" spans="1:12" ht="12.75" hidden="1">
      <c r="A25" s="118"/>
      <c r="B25" s="40"/>
      <c r="C25" s="122">
        <v>4270</v>
      </c>
      <c r="D25" s="40" t="s">
        <v>128</v>
      </c>
      <c r="E25" s="40">
        <v>0</v>
      </c>
      <c r="F25" s="40">
        <v>0</v>
      </c>
      <c r="G25" s="40"/>
      <c r="H25" s="40"/>
      <c r="I25" s="40"/>
      <c r="J25" s="40"/>
      <c r="K25" s="40"/>
      <c r="L25" s="119">
        <v>0</v>
      </c>
    </row>
    <row r="26" spans="1:12" ht="12.75" hidden="1">
      <c r="A26" s="118"/>
      <c r="B26" s="40"/>
      <c r="C26" s="122">
        <v>4300</v>
      </c>
      <c r="D26" s="40" t="s">
        <v>129</v>
      </c>
      <c r="E26" s="40">
        <v>0</v>
      </c>
      <c r="F26" s="40">
        <v>0</v>
      </c>
      <c r="G26" s="40"/>
      <c r="H26" s="40"/>
      <c r="I26" s="40"/>
      <c r="J26" s="40"/>
      <c r="K26" s="40"/>
      <c r="L26" s="119">
        <v>0</v>
      </c>
    </row>
    <row r="27" spans="1:12" ht="12.75" hidden="1">
      <c r="A27" s="118"/>
      <c r="B27" s="40"/>
      <c r="C27" s="122">
        <v>4410</v>
      </c>
      <c r="D27" s="40" t="s">
        <v>61</v>
      </c>
      <c r="E27" s="40">
        <v>0</v>
      </c>
      <c r="F27" s="40">
        <v>0</v>
      </c>
      <c r="G27" s="40"/>
      <c r="H27" s="40"/>
      <c r="I27" s="40"/>
      <c r="J27" s="40"/>
      <c r="K27" s="40"/>
      <c r="L27" s="119">
        <v>0</v>
      </c>
    </row>
    <row r="28" spans="1:12" ht="12.75" hidden="1">
      <c r="A28" s="118"/>
      <c r="B28" s="40"/>
      <c r="C28" s="122">
        <v>4430</v>
      </c>
      <c r="D28" s="40" t="s">
        <v>63</v>
      </c>
      <c r="E28" s="40">
        <v>0</v>
      </c>
      <c r="F28" s="40">
        <v>0</v>
      </c>
      <c r="G28" s="40"/>
      <c r="H28" s="40"/>
      <c r="I28" s="40"/>
      <c r="J28" s="40"/>
      <c r="K28" s="40"/>
      <c r="L28" s="119">
        <v>0</v>
      </c>
    </row>
    <row r="29" spans="1:12" ht="12.75" hidden="1">
      <c r="A29" s="118"/>
      <c r="B29" s="40"/>
      <c r="C29" s="122">
        <v>4440</v>
      </c>
      <c r="D29" s="40" t="s">
        <v>65</v>
      </c>
      <c r="E29" s="40">
        <v>0</v>
      </c>
      <c r="F29" s="40">
        <v>0</v>
      </c>
      <c r="G29" s="40"/>
      <c r="H29" s="40"/>
      <c r="I29" s="40"/>
      <c r="J29" s="40"/>
      <c r="K29" s="40"/>
      <c r="L29" s="119">
        <v>0</v>
      </c>
    </row>
    <row r="30" spans="1:12" ht="15.75" customHeight="1" hidden="1">
      <c r="A30" s="120" t="s">
        <v>67</v>
      </c>
      <c r="B30" s="42" t="s">
        <v>69</v>
      </c>
      <c r="C30" s="42" t="s">
        <v>305</v>
      </c>
      <c r="D30" s="42" t="s">
        <v>70</v>
      </c>
      <c r="E30" s="42">
        <v>0</v>
      </c>
      <c r="F30" s="42">
        <f>F31</f>
        <v>0</v>
      </c>
      <c r="G30" s="42"/>
      <c r="H30" s="42"/>
      <c r="I30" s="42"/>
      <c r="J30" s="42"/>
      <c r="K30" s="42"/>
      <c r="L30" s="121">
        <v>0</v>
      </c>
    </row>
    <row r="31" spans="1:12" ht="15" customHeight="1" hidden="1">
      <c r="A31" s="118"/>
      <c r="B31" s="40"/>
      <c r="C31" s="40"/>
      <c r="D31" s="40" t="s">
        <v>159</v>
      </c>
      <c r="E31" s="40"/>
      <c r="F31" s="40">
        <v>0</v>
      </c>
      <c r="G31" s="40"/>
      <c r="H31" s="40"/>
      <c r="I31" s="40"/>
      <c r="J31" s="40"/>
      <c r="K31" s="40"/>
      <c r="L31" s="119">
        <v>0</v>
      </c>
    </row>
    <row r="32" spans="1:12" ht="17.25" customHeight="1">
      <c r="A32" s="130" t="s">
        <v>83</v>
      </c>
      <c r="B32" s="126" t="s">
        <v>84</v>
      </c>
      <c r="C32" s="126" t="s">
        <v>175</v>
      </c>
      <c r="D32" s="131" t="s">
        <v>85</v>
      </c>
      <c r="E32" s="117">
        <f>'Z 1'!I31</f>
        <v>66000</v>
      </c>
      <c r="F32" s="117">
        <f aca="true" t="shared" si="1" ref="F32:L32">SUM(F33:F39)</f>
        <v>66000</v>
      </c>
      <c r="G32" s="117">
        <f t="shared" si="1"/>
        <v>66000</v>
      </c>
      <c r="H32" s="117">
        <f t="shared" si="1"/>
        <v>2550</v>
      </c>
      <c r="I32" s="117">
        <f t="shared" si="1"/>
        <v>0</v>
      </c>
      <c r="J32" s="117">
        <f t="shared" si="1"/>
        <v>0</v>
      </c>
      <c r="K32" s="117">
        <f t="shared" si="1"/>
        <v>0</v>
      </c>
      <c r="L32" s="182">
        <f t="shared" si="1"/>
        <v>0</v>
      </c>
    </row>
    <row r="33" spans="1:12" ht="12.75" customHeight="1">
      <c r="A33" s="59"/>
      <c r="B33" s="65"/>
      <c r="C33" s="56">
        <v>4170</v>
      </c>
      <c r="D33" s="132" t="s">
        <v>427</v>
      </c>
      <c r="E33" s="90"/>
      <c r="F33" s="90">
        <f>'Z 2 '!G53</f>
        <v>2550</v>
      </c>
      <c r="G33" s="90">
        <f>F33</f>
        <v>2550</v>
      </c>
      <c r="H33" s="90">
        <f>G33</f>
        <v>2550</v>
      </c>
      <c r="I33" s="90"/>
      <c r="J33" s="90"/>
      <c r="K33" s="90"/>
      <c r="L33" s="94"/>
    </row>
    <row r="34" spans="1:12" ht="12.75" customHeight="1">
      <c r="A34" s="59"/>
      <c r="B34" s="65"/>
      <c r="C34" s="56" t="s">
        <v>53</v>
      </c>
      <c r="D34" s="11" t="s">
        <v>54</v>
      </c>
      <c r="E34" s="90"/>
      <c r="F34" s="90">
        <f>'Z 2 '!G54</f>
        <v>3180</v>
      </c>
      <c r="G34" s="90">
        <f aca="true" t="shared" si="2" ref="G34:G39">F34</f>
        <v>3180</v>
      </c>
      <c r="H34" s="90"/>
      <c r="I34" s="90"/>
      <c r="J34" s="90"/>
      <c r="K34" s="90"/>
      <c r="L34" s="94"/>
    </row>
    <row r="35" spans="1:12" ht="12.75">
      <c r="A35" s="54"/>
      <c r="B35" s="125"/>
      <c r="C35" s="11" t="s">
        <v>55</v>
      </c>
      <c r="D35" s="10" t="s">
        <v>127</v>
      </c>
      <c r="E35" s="40">
        <v>0</v>
      </c>
      <c r="F35" s="90">
        <f>'Z 2 '!G55</f>
        <v>2898</v>
      </c>
      <c r="G35" s="90">
        <f t="shared" si="2"/>
        <v>2898</v>
      </c>
      <c r="H35" s="40"/>
      <c r="I35" s="40"/>
      <c r="J35" s="40"/>
      <c r="K35" s="40"/>
      <c r="L35" s="43"/>
    </row>
    <row r="36" spans="1:12" ht="12.75">
      <c r="A36" s="53"/>
      <c r="B36" s="11"/>
      <c r="C36" s="11" t="s">
        <v>58</v>
      </c>
      <c r="D36" s="10" t="s">
        <v>129</v>
      </c>
      <c r="E36" s="40">
        <v>0</v>
      </c>
      <c r="F36" s="40">
        <v>51115</v>
      </c>
      <c r="G36" s="90">
        <f t="shared" si="2"/>
        <v>51115</v>
      </c>
      <c r="H36" s="40"/>
      <c r="I36" s="40"/>
      <c r="J36" s="40"/>
      <c r="K36" s="40"/>
      <c r="L36" s="41"/>
    </row>
    <row r="37" spans="1:12" ht="12.75">
      <c r="A37" s="53"/>
      <c r="B37" s="11"/>
      <c r="C37" s="11" t="s">
        <v>62</v>
      </c>
      <c r="D37" s="10" t="s">
        <v>63</v>
      </c>
      <c r="E37" s="40"/>
      <c r="F37" s="40">
        <v>104</v>
      </c>
      <c r="G37" s="90">
        <f t="shared" si="2"/>
        <v>104</v>
      </c>
      <c r="H37" s="40"/>
      <c r="I37" s="40"/>
      <c r="J37" s="40"/>
      <c r="K37" s="40"/>
      <c r="L37" s="41"/>
    </row>
    <row r="38" spans="1:12" ht="12.75">
      <c r="A38" s="54"/>
      <c r="B38" s="125"/>
      <c r="C38" s="11" t="s">
        <v>79</v>
      </c>
      <c r="D38" s="10" t="s">
        <v>80</v>
      </c>
      <c r="E38" s="40">
        <v>0</v>
      </c>
      <c r="F38" s="40">
        <v>2107</v>
      </c>
      <c r="G38" s="90">
        <f t="shared" si="2"/>
        <v>2107</v>
      </c>
      <c r="H38" s="40"/>
      <c r="I38" s="40"/>
      <c r="J38" s="40"/>
      <c r="K38" s="40"/>
      <c r="L38" s="119"/>
    </row>
    <row r="39" spans="1:12" ht="12.75">
      <c r="A39" s="54"/>
      <c r="B39" s="125"/>
      <c r="C39" s="11" t="s">
        <v>113</v>
      </c>
      <c r="D39" s="10" t="s">
        <v>117</v>
      </c>
      <c r="E39" s="40">
        <v>0</v>
      </c>
      <c r="F39" s="40">
        <f>'Z 2 '!G59</f>
        <v>4046</v>
      </c>
      <c r="G39" s="90">
        <f t="shared" si="2"/>
        <v>4046</v>
      </c>
      <c r="H39" s="40"/>
      <c r="I39" s="40"/>
      <c r="J39" s="40"/>
      <c r="K39" s="40"/>
      <c r="L39" s="119"/>
    </row>
    <row r="40" spans="1:12" ht="12.75" hidden="1">
      <c r="A40" s="54"/>
      <c r="B40" s="125"/>
      <c r="C40" s="11" t="s">
        <v>467</v>
      </c>
      <c r="D40" s="10" t="s">
        <v>377</v>
      </c>
      <c r="E40" s="40">
        <v>0</v>
      </c>
      <c r="F40" s="40">
        <v>0</v>
      </c>
      <c r="G40" s="40"/>
      <c r="H40" s="40"/>
      <c r="I40" s="40"/>
      <c r="J40" s="40"/>
      <c r="K40" s="40"/>
      <c r="L40" s="119">
        <v>0</v>
      </c>
    </row>
    <row r="41" spans="1:12" ht="12.75" hidden="1">
      <c r="A41" s="54"/>
      <c r="B41" s="125"/>
      <c r="C41" s="11" t="s">
        <v>256</v>
      </c>
      <c r="D41" s="10" t="s">
        <v>468</v>
      </c>
      <c r="E41" s="40">
        <v>0</v>
      </c>
      <c r="F41" s="40">
        <v>0</v>
      </c>
      <c r="G41" s="40"/>
      <c r="H41" s="40"/>
      <c r="I41" s="40"/>
      <c r="J41" s="40"/>
      <c r="K41" s="40"/>
      <c r="L41" s="119">
        <v>0</v>
      </c>
    </row>
    <row r="42" spans="1:12" ht="17.25" customHeight="1">
      <c r="A42" s="130" t="s">
        <v>86</v>
      </c>
      <c r="B42" s="126" t="s">
        <v>88</v>
      </c>
      <c r="C42" s="126" t="s">
        <v>175</v>
      </c>
      <c r="D42" s="131" t="s">
        <v>89</v>
      </c>
      <c r="E42" s="117">
        <f>'Z 1'!I34</f>
        <v>46000</v>
      </c>
      <c r="F42" s="117">
        <f aca="true" t="shared" si="3" ref="F42:K42">F43</f>
        <v>46000</v>
      </c>
      <c r="G42" s="117">
        <f t="shared" si="3"/>
        <v>46000</v>
      </c>
      <c r="H42" s="117">
        <f t="shared" si="3"/>
        <v>0</v>
      </c>
      <c r="I42" s="117">
        <f t="shared" si="3"/>
        <v>0</v>
      </c>
      <c r="J42" s="117">
        <f t="shared" si="3"/>
        <v>0</v>
      </c>
      <c r="K42" s="117">
        <f t="shared" si="3"/>
        <v>0</v>
      </c>
      <c r="L42" s="114">
        <v>0</v>
      </c>
    </row>
    <row r="43" spans="1:12" ht="12.75">
      <c r="A43" s="54"/>
      <c r="B43" s="125"/>
      <c r="C43" s="11" t="s">
        <v>58</v>
      </c>
      <c r="D43" s="10" t="s">
        <v>129</v>
      </c>
      <c r="E43" s="40">
        <v>0</v>
      </c>
      <c r="F43" s="40">
        <f>'Z 2 '!G63</f>
        <v>46000</v>
      </c>
      <c r="G43" s="40">
        <f>F43</f>
        <v>46000</v>
      </c>
      <c r="H43" s="40"/>
      <c r="I43" s="40"/>
      <c r="J43" s="40"/>
      <c r="K43" s="40"/>
      <c r="L43" s="121">
        <v>0</v>
      </c>
    </row>
    <row r="44" spans="1:12" ht="12.75">
      <c r="A44" s="130" t="s">
        <v>86</v>
      </c>
      <c r="B44" s="126" t="s">
        <v>90</v>
      </c>
      <c r="C44" s="126" t="s">
        <v>175</v>
      </c>
      <c r="D44" s="131" t="s">
        <v>91</v>
      </c>
      <c r="E44" s="117">
        <f>'Z 1'!I36</f>
        <v>19000</v>
      </c>
      <c r="F44" s="117">
        <f aca="true" t="shared" si="4" ref="F44:K44">F45</f>
        <v>19000</v>
      </c>
      <c r="G44" s="117">
        <f t="shared" si="4"/>
        <v>19000</v>
      </c>
      <c r="H44" s="117">
        <f t="shared" si="4"/>
        <v>0</v>
      </c>
      <c r="I44" s="117">
        <f t="shared" si="4"/>
        <v>0</v>
      </c>
      <c r="J44" s="117">
        <f t="shared" si="4"/>
        <v>0</v>
      </c>
      <c r="K44" s="117">
        <f t="shared" si="4"/>
        <v>0</v>
      </c>
      <c r="L44" s="114">
        <v>0</v>
      </c>
    </row>
    <row r="45" spans="1:12" ht="12.75">
      <c r="A45" s="53"/>
      <c r="B45" s="11"/>
      <c r="C45" s="11" t="s">
        <v>58</v>
      </c>
      <c r="D45" s="10" t="s">
        <v>129</v>
      </c>
      <c r="E45" s="40">
        <v>0</v>
      </c>
      <c r="F45" s="40">
        <f>'Z 2 '!G65</f>
        <v>19000</v>
      </c>
      <c r="G45" s="40">
        <f>F45</f>
        <v>19000</v>
      </c>
      <c r="H45" s="40"/>
      <c r="I45" s="40"/>
      <c r="J45" s="40"/>
      <c r="K45" s="40"/>
      <c r="L45" s="119">
        <v>0</v>
      </c>
    </row>
    <row r="46" spans="1:12" ht="12.75">
      <c r="A46" s="130" t="s">
        <v>86</v>
      </c>
      <c r="B46" s="126" t="s">
        <v>92</v>
      </c>
      <c r="C46" s="126" t="s">
        <v>175</v>
      </c>
      <c r="D46" s="126" t="s">
        <v>93</v>
      </c>
      <c r="E46" s="117">
        <f>'Z 1'!I39</f>
        <v>262981</v>
      </c>
      <c r="F46" s="117">
        <f aca="true" t="shared" si="5" ref="F46:K46">SUM(F47:F68)</f>
        <v>262981</v>
      </c>
      <c r="G46" s="117">
        <f t="shared" si="5"/>
        <v>262981</v>
      </c>
      <c r="H46" s="117">
        <f t="shared" si="5"/>
        <v>203517</v>
      </c>
      <c r="I46" s="117">
        <f t="shared" si="5"/>
        <v>35586</v>
      </c>
      <c r="J46" s="117">
        <f t="shared" si="5"/>
        <v>0</v>
      </c>
      <c r="K46" s="117">
        <f t="shared" si="5"/>
        <v>0</v>
      </c>
      <c r="L46" s="114">
        <v>0</v>
      </c>
    </row>
    <row r="47" spans="1:12" ht="14.25" customHeight="1">
      <c r="A47" s="53"/>
      <c r="B47" s="125"/>
      <c r="C47" s="11" t="s">
        <v>45</v>
      </c>
      <c r="D47" s="10" t="s">
        <v>46</v>
      </c>
      <c r="E47" s="40">
        <v>0</v>
      </c>
      <c r="F47" s="40">
        <f>'Z 2 '!G67</f>
        <v>82195</v>
      </c>
      <c r="G47" s="40">
        <f aca="true" t="shared" si="6" ref="G47:H49">F47</f>
        <v>82195</v>
      </c>
      <c r="H47" s="40">
        <f t="shared" si="6"/>
        <v>82195</v>
      </c>
      <c r="I47" s="40"/>
      <c r="J47" s="40"/>
      <c r="K47" s="40"/>
      <c r="L47" s="119">
        <v>0</v>
      </c>
    </row>
    <row r="48" spans="1:12" ht="14.25" customHeight="1">
      <c r="A48" s="53"/>
      <c r="B48" s="125"/>
      <c r="C48" s="11" t="s">
        <v>47</v>
      </c>
      <c r="D48" s="10" t="s">
        <v>48</v>
      </c>
      <c r="E48" s="40">
        <v>0</v>
      </c>
      <c r="F48" s="40">
        <f>'Z 2 '!G68</f>
        <v>107620</v>
      </c>
      <c r="G48" s="40">
        <f t="shared" si="6"/>
        <v>107620</v>
      </c>
      <c r="H48" s="40">
        <f t="shared" si="6"/>
        <v>107620</v>
      </c>
      <c r="I48" s="40"/>
      <c r="J48" s="40"/>
      <c r="K48" s="40"/>
      <c r="L48" s="119">
        <v>0</v>
      </c>
    </row>
    <row r="49" spans="1:12" ht="12.75">
      <c r="A49" s="53"/>
      <c r="B49" s="125"/>
      <c r="C49" s="11" t="s">
        <v>49</v>
      </c>
      <c r="D49" s="11" t="s">
        <v>316</v>
      </c>
      <c r="E49" s="40">
        <v>0</v>
      </c>
      <c r="F49" s="40">
        <f>'Z 2 '!G69</f>
        <v>13702</v>
      </c>
      <c r="G49" s="40">
        <f t="shared" si="6"/>
        <v>13702</v>
      </c>
      <c r="H49" s="40">
        <f t="shared" si="6"/>
        <v>13702</v>
      </c>
      <c r="I49" s="40"/>
      <c r="J49" s="40"/>
      <c r="K49" s="40"/>
      <c r="L49" s="119">
        <v>0</v>
      </c>
    </row>
    <row r="50" spans="1:12" ht="12.75">
      <c r="A50" s="53"/>
      <c r="B50" s="125"/>
      <c r="C50" s="10" t="s">
        <v>75</v>
      </c>
      <c r="D50" s="10" t="s">
        <v>108</v>
      </c>
      <c r="E50" s="40">
        <v>0</v>
      </c>
      <c r="F50" s="40">
        <f>'Z 2 '!G70</f>
        <v>30853</v>
      </c>
      <c r="G50" s="40">
        <f aca="true" t="shared" si="7" ref="G50:G68">F50</f>
        <v>30853</v>
      </c>
      <c r="H50" s="40"/>
      <c r="I50" s="40">
        <f>G50</f>
        <v>30853</v>
      </c>
      <c r="J50" s="40"/>
      <c r="K50" s="40"/>
      <c r="L50" s="119">
        <v>0</v>
      </c>
    </row>
    <row r="51" spans="1:12" ht="13.5" customHeight="1">
      <c r="A51" s="53"/>
      <c r="B51" s="125"/>
      <c r="C51" s="10" t="s">
        <v>51</v>
      </c>
      <c r="D51" s="10" t="s">
        <v>52</v>
      </c>
      <c r="E51" s="40">
        <v>0</v>
      </c>
      <c r="F51" s="40">
        <f>'Z 2 '!G71</f>
        <v>4733</v>
      </c>
      <c r="G51" s="40">
        <f t="shared" si="7"/>
        <v>4733</v>
      </c>
      <c r="H51" s="40"/>
      <c r="I51" s="40">
        <f>G51</f>
        <v>4733</v>
      </c>
      <c r="J51" s="40"/>
      <c r="K51" s="40"/>
      <c r="L51" s="119">
        <v>0</v>
      </c>
    </row>
    <row r="52" spans="1:12" ht="15" customHeight="1">
      <c r="A52" s="53"/>
      <c r="B52" s="125"/>
      <c r="C52" s="11" t="s">
        <v>53</v>
      </c>
      <c r="D52" s="11" t="s">
        <v>54</v>
      </c>
      <c r="E52" s="40">
        <v>0</v>
      </c>
      <c r="F52" s="40">
        <f>'Z 2 '!G72</f>
        <v>5188</v>
      </c>
      <c r="G52" s="40">
        <f t="shared" si="7"/>
        <v>5188</v>
      </c>
      <c r="H52" s="40"/>
      <c r="I52" s="40"/>
      <c r="J52" s="40"/>
      <c r="K52" s="40"/>
      <c r="L52" s="119">
        <v>0</v>
      </c>
    </row>
    <row r="53" spans="1:12" ht="15" customHeight="1">
      <c r="A53" s="53"/>
      <c r="B53" s="125"/>
      <c r="C53" s="11" t="s">
        <v>55</v>
      </c>
      <c r="D53" s="10" t="s">
        <v>127</v>
      </c>
      <c r="E53" s="40">
        <v>0</v>
      </c>
      <c r="F53" s="40">
        <f>'Z 2 '!G73</f>
        <v>2778</v>
      </c>
      <c r="G53" s="40">
        <f t="shared" si="7"/>
        <v>2778</v>
      </c>
      <c r="H53" s="40"/>
      <c r="I53" s="40"/>
      <c r="J53" s="40"/>
      <c r="K53" s="40"/>
      <c r="L53" s="119">
        <v>0</v>
      </c>
    </row>
    <row r="54" spans="1:12" ht="15" customHeight="1">
      <c r="A54" s="53"/>
      <c r="B54" s="125"/>
      <c r="C54" s="11" t="s">
        <v>114</v>
      </c>
      <c r="D54" s="10" t="s">
        <v>115</v>
      </c>
      <c r="E54" s="40">
        <v>0</v>
      </c>
      <c r="F54" s="40">
        <f>'Z 2 '!G74</f>
        <v>40</v>
      </c>
      <c r="G54" s="40">
        <f t="shared" si="7"/>
        <v>40</v>
      </c>
      <c r="H54" s="40"/>
      <c r="I54" s="40"/>
      <c r="J54" s="40"/>
      <c r="K54" s="40"/>
      <c r="L54" s="119">
        <v>0</v>
      </c>
    </row>
    <row r="55" spans="1:12" ht="15" customHeight="1">
      <c r="A55" s="53"/>
      <c r="B55" s="125"/>
      <c r="C55" s="11" t="s">
        <v>58</v>
      </c>
      <c r="D55" s="11" t="s">
        <v>129</v>
      </c>
      <c r="E55" s="40">
        <v>0</v>
      </c>
      <c r="F55" s="40">
        <f>'Z 2 '!G75</f>
        <v>4415</v>
      </c>
      <c r="G55" s="40">
        <f t="shared" si="7"/>
        <v>4415</v>
      </c>
      <c r="H55" s="40"/>
      <c r="I55" s="40"/>
      <c r="J55" s="40"/>
      <c r="K55" s="40"/>
      <c r="L55" s="119">
        <v>0</v>
      </c>
    </row>
    <row r="56" spans="1:12" ht="15" customHeight="1">
      <c r="A56" s="53"/>
      <c r="B56" s="125"/>
      <c r="C56" s="11" t="s">
        <v>428</v>
      </c>
      <c r="D56" s="10" t="s">
        <v>429</v>
      </c>
      <c r="E56" s="40">
        <v>0</v>
      </c>
      <c r="F56" s="40">
        <f>'Z 2 '!G76</f>
        <v>0</v>
      </c>
      <c r="G56" s="40">
        <f t="shared" si="7"/>
        <v>0</v>
      </c>
      <c r="H56" s="40"/>
      <c r="I56" s="40"/>
      <c r="J56" s="40"/>
      <c r="K56" s="40"/>
      <c r="L56" s="119">
        <v>0</v>
      </c>
    </row>
    <row r="57" spans="1:12" ht="15" customHeight="1">
      <c r="A57" s="53"/>
      <c r="B57" s="125"/>
      <c r="C57" s="11" t="s">
        <v>238</v>
      </c>
      <c r="D57" s="10" t="s">
        <v>240</v>
      </c>
      <c r="E57" s="40">
        <v>0</v>
      </c>
      <c r="F57" s="40">
        <f>'Z 2 '!G77</f>
        <v>560</v>
      </c>
      <c r="G57" s="40">
        <f t="shared" si="7"/>
        <v>560</v>
      </c>
      <c r="H57" s="40"/>
      <c r="I57" s="40"/>
      <c r="J57" s="40"/>
      <c r="K57" s="40"/>
      <c r="L57" s="119">
        <v>0</v>
      </c>
    </row>
    <row r="58" spans="1:12" ht="15" customHeight="1">
      <c r="A58" s="53"/>
      <c r="B58" s="125"/>
      <c r="C58" s="11" t="s">
        <v>230</v>
      </c>
      <c r="D58" s="10" t="s">
        <v>234</v>
      </c>
      <c r="E58" s="40">
        <v>0</v>
      </c>
      <c r="F58" s="40">
        <f>'Z 2 '!G78</f>
        <v>1977</v>
      </c>
      <c r="G58" s="40">
        <f t="shared" si="7"/>
        <v>1977</v>
      </c>
      <c r="H58" s="40"/>
      <c r="I58" s="40"/>
      <c r="J58" s="40"/>
      <c r="K58" s="40"/>
      <c r="L58" s="119">
        <v>0</v>
      </c>
    </row>
    <row r="59" spans="1:12" ht="15" customHeight="1">
      <c r="A59" s="53"/>
      <c r="B59" s="125"/>
      <c r="C59" s="11" t="s">
        <v>202</v>
      </c>
      <c r="D59" s="5" t="s">
        <v>203</v>
      </c>
      <c r="E59" s="40"/>
      <c r="F59" s="40">
        <f>'Z 2 '!G79</f>
        <v>15</v>
      </c>
      <c r="G59" s="40">
        <f t="shared" si="7"/>
        <v>15</v>
      </c>
      <c r="H59" s="40"/>
      <c r="I59" s="40"/>
      <c r="J59" s="40"/>
      <c r="K59" s="40"/>
      <c r="L59" s="119"/>
    </row>
    <row r="60" spans="1:12" ht="15" customHeight="1">
      <c r="A60" s="53"/>
      <c r="B60" s="125"/>
      <c r="C60" s="11" t="s">
        <v>244</v>
      </c>
      <c r="D60" s="10" t="s">
        <v>245</v>
      </c>
      <c r="E60" s="40">
        <v>0</v>
      </c>
      <c r="F60" s="40">
        <f>'Z 2 '!G80</f>
        <v>2970</v>
      </c>
      <c r="G60" s="40">
        <f t="shared" si="7"/>
        <v>2970</v>
      </c>
      <c r="H60" s="40"/>
      <c r="I60" s="40"/>
      <c r="J60" s="40"/>
      <c r="K60" s="40"/>
      <c r="L60" s="119">
        <v>0</v>
      </c>
    </row>
    <row r="61" spans="1:12" ht="15" customHeight="1">
      <c r="A61" s="53"/>
      <c r="B61" s="125"/>
      <c r="C61" s="11" t="s">
        <v>60</v>
      </c>
      <c r="D61" s="11" t="s">
        <v>61</v>
      </c>
      <c r="E61" s="40">
        <v>0</v>
      </c>
      <c r="F61" s="40">
        <f>'Z 2 '!G81</f>
        <v>0</v>
      </c>
      <c r="G61" s="40">
        <f t="shared" si="7"/>
        <v>0</v>
      </c>
      <c r="H61" s="40"/>
      <c r="I61" s="40"/>
      <c r="J61" s="40"/>
      <c r="K61" s="40"/>
      <c r="L61" s="119">
        <v>0</v>
      </c>
    </row>
    <row r="62" spans="1:12" ht="15" customHeight="1">
      <c r="A62" s="53"/>
      <c r="B62" s="125"/>
      <c r="C62" s="11" t="s">
        <v>62</v>
      </c>
      <c r="D62" s="11" t="s">
        <v>176</v>
      </c>
      <c r="E62" s="40">
        <v>0</v>
      </c>
      <c r="F62" s="40">
        <f>'Z 2 '!G82</f>
        <v>1095</v>
      </c>
      <c r="G62" s="40">
        <f t="shared" si="7"/>
        <v>1095</v>
      </c>
      <c r="H62" s="40"/>
      <c r="I62" s="40"/>
      <c r="J62" s="40"/>
      <c r="K62" s="40"/>
      <c r="L62" s="119">
        <v>0</v>
      </c>
    </row>
    <row r="63" spans="1:12" ht="15" customHeight="1">
      <c r="A63" s="53"/>
      <c r="B63" s="125"/>
      <c r="C63" s="11" t="s">
        <v>64</v>
      </c>
      <c r="D63" s="11" t="s">
        <v>65</v>
      </c>
      <c r="E63" s="40">
        <v>0</v>
      </c>
      <c r="F63" s="40">
        <f>'Z 2 '!G83</f>
        <v>3500</v>
      </c>
      <c r="G63" s="40">
        <f t="shared" si="7"/>
        <v>3500</v>
      </c>
      <c r="H63" s="40"/>
      <c r="I63" s="40"/>
      <c r="J63" s="40"/>
      <c r="K63" s="40"/>
      <c r="L63" s="119">
        <v>0</v>
      </c>
    </row>
    <row r="64" spans="1:12" ht="15" customHeight="1">
      <c r="A64" s="53"/>
      <c r="B64" s="125"/>
      <c r="C64" s="11">
        <v>4550</v>
      </c>
      <c r="D64" s="133" t="s">
        <v>497</v>
      </c>
      <c r="E64" s="40">
        <v>0</v>
      </c>
      <c r="F64" s="40">
        <f>'Z 2 '!G84</f>
        <v>0</v>
      </c>
      <c r="G64" s="40">
        <f t="shared" si="7"/>
        <v>0</v>
      </c>
      <c r="H64" s="40"/>
      <c r="I64" s="40"/>
      <c r="J64" s="40"/>
      <c r="K64" s="40"/>
      <c r="L64" s="119"/>
    </row>
    <row r="65" spans="1:12" ht="15" customHeight="1">
      <c r="A65" s="53"/>
      <c r="B65" s="125"/>
      <c r="C65" s="11" t="s">
        <v>433</v>
      </c>
      <c r="D65" s="133" t="s">
        <v>182</v>
      </c>
      <c r="E65" s="40">
        <v>0</v>
      </c>
      <c r="F65" s="40">
        <f>'Z 2 '!G85</f>
        <v>159</v>
      </c>
      <c r="G65" s="40">
        <f t="shared" si="7"/>
        <v>159</v>
      </c>
      <c r="H65" s="40"/>
      <c r="I65" s="40"/>
      <c r="J65" s="40"/>
      <c r="K65" s="40"/>
      <c r="L65" s="119"/>
    </row>
    <row r="66" spans="1:12" ht="15" customHeight="1">
      <c r="A66" s="53"/>
      <c r="B66" s="125"/>
      <c r="C66" s="11" t="s">
        <v>231</v>
      </c>
      <c r="D66" s="133" t="s">
        <v>586</v>
      </c>
      <c r="E66" s="40">
        <v>0</v>
      </c>
      <c r="F66" s="40">
        <f>'Z 2 '!G86</f>
        <v>0</v>
      </c>
      <c r="G66" s="40">
        <f t="shared" si="7"/>
        <v>0</v>
      </c>
      <c r="H66" s="40"/>
      <c r="I66" s="40"/>
      <c r="J66" s="40"/>
      <c r="K66" s="40"/>
      <c r="L66" s="119"/>
    </row>
    <row r="67" spans="1:12" ht="15" customHeight="1">
      <c r="A67" s="53"/>
      <c r="B67" s="125"/>
      <c r="C67" s="11" t="s">
        <v>232</v>
      </c>
      <c r="D67" s="10" t="s">
        <v>236</v>
      </c>
      <c r="E67" s="40">
        <v>0</v>
      </c>
      <c r="F67" s="40">
        <f>'Z 2 '!G87</f>
        <v>315</v>
      </c>
      <c r="G67" s="40">
        <f t="shared" si="7"/>
        <v>315</v>
      </c>
      <c r="H67" s="40"/>
      <c r="I67" s="40"/>
      <c r="J67" s="40"/>
      <c r="K67" s="40"/>
      <c r="L67" s="119">
        <v>0</v>
      </c>
    </row>
    <row r="68" spans="1:12" ht="15" customHeight="1">
      <c r="A68" s="53"/>
      <c r="B68" s="125"/>
      <c r="C68" s="11" t="s">
        <v>233</v>
      </c>
      <c r="D68" s="10" t="s">
        <v>237</v>
      </c>
      <c r="E68" s="40">
        <v>0</v>
      </c>
      <c r="F68" s="40">
        <f>'Z 2 '!G88</f>
        <v>866</v>
      </c>
      <c r="G68" s="40">
        <f t="shared" si="7"/>
        <v>866</v>
      </c>
      <c r="H68" s="40"/>
      <c r="I68" s="40"/>
      <c r="J68" s="40"/>
      <c r="K68" s="40"/>
      <c r="L68" s="119">
        <v>0</v>
      </c>
    </row>
    <row r="69" spans="1:12" ht="12.75">
      <c r="A69" s="130" t="s">
        <v>95</v>
      </c>
      <c r="B69" s="126" t="s">
        <v>97</v>
      </c>
      <c r="C69" s="126" t="s">
        <v>175</v>
      </c>
      <c r="D69" s="126" t="s">
        <v>98</v>
      </c>
      <c r="E69" s="117">
        <f>'Z 1'!I42</f>
        <v>176374</v>
      </c>
      <c r="F69" s="117">
        <f>SUM(F70:F79)</f>
        <v>176374</v>
      </c>
      <c r="G69" s="117">
        <f aca="true" t="shared" si="8" ref="G69:L69">SUM(G70:G79)</f>
        <v>176374</v>
      </c>
      <c r="H69" s="117">
        <f t="shared" si="8"/>
        <v>111290</v>
      </c>
      <c r="I69" s="117">
        <f t="shared" si="8"/>
        <v>22150</v>
      </c>
      <c r="J69" s="117">
        <f t="shared" si="8"/>
        <v>0</v>
      </c>
      <c r="K69" s="117">
        <f t="shared" si="8"/>
        <v>0</v>
      </c>
      <c r="L69" s="182">
        <f t="shared" si="8"/>
        <v>0</v>
      </c>
    </row>
    <row r="70" spans="1:12" ht="12.75">
      <c r="A70" s="53"/>
      <c r="B70" s="125"/>
      <c r="C70" s="11" t="s">
        <v>45</v>
      </c>
      <c r="D70" s="10" t="s">
        <v>46</v>
      </c>
      <c r="E70" s="40">
        <v>0</v>
      </c>
      <c r="F70" s="40">
        <f>'Z 2 '!G91</f>
        <v>103160</v>
      </c>
      <c r="G70" s="40">
        <f>F70</f>
        <v>103160</v>
      </c>
      <c r="H70" s="40">
        <f>G70</f>
        <v>103160</v>
      </c>
      <c r="I70" s="40"/>
      <c r="J70" s="40"/>
      <c r="K70" s="40"/>
      <c r="L70" s="119">
        <v>0</v>
      </c>
    </row>
    <row r="71" spans="1:12" ht="12.75">
      <c r="A71" s="53"/>
      <c r="B71" s="125"/>
      <c r="C71" s="11" t="s">
        <v>49</v>
      </c>
      <c r="D71" s="11" t="s">
        <v>316</v>
      </c>
      <c r="E71" s="40">
        <v>0</v>
      </c>
      <c r="F71" s="40">
        <f>'Z 2 '!G92</f>
        <v>8130</v>
      </c>
      <c r="G71" s="40">
        <f aca="true" t="shared" si="9" ref="G71:G79">F71</f>
        <v>8130</v>
      </c>
      <c r="H71" s="40">
        <f>G71</f>
        <v>8130</v>
      </c>
      <c r="I71" s="40"/>
      <c r="J71" s="40"/>
      <c r="K71" s="40"/>
      <c r="L71" s="119">
        <v>0</v>
      </c>
    </row>
    <row r="72" spans="1:12" ht="12.75">
      <c r="A72" s="53"/>
      <c r="B72" s="125"/>
      <c r="C72" s="10" t="s">
        <v>75</v>
      </c>
      <c r="D72" s="10" t="s">
        <v>108</v>
      </c>
      <c r="E72" s="40">
        <v>0</v>
      </c>
      <c r="F72" s="40">
        <f>'Z 2 '!G93</f>
        <v>19055</v>
      </c>
      <c r="G72" s="40">
        <f t="shared" si="9"/>
        <v>19055</v>
      </c>
      <c r="H72" s="40"/>
      <c r="I72" s="40">
        <f>G72</f>
        <v>19055</v>
      </c>
      <c r="J72" s="40"/>
      <c r="K72" s="40"/>
      <c r="L72" s="119">
        <v>0</v>
      </c>
    </row>
    <row r="73" spans="1:12" ht="12.75">
      <c r="A73" s="53"/>
      <c r="B73" s="125"/>
      <c r="C73" s="10" t="s">
        <v>51</v>
      </c>
      <c r="D73" s="10" t="s">
        <v>52</v>
      </c>
      <c r="E73" s="40">
        <v>0</v>
      </c>
      <c r="F73" s="40">
        <f>'Z 2 '!G94</f>
        <v>3095</v>
      </c>
      <c r="G73" s="40">
        <f t="shared" si="9"/>
        <v>3095</v>
      </c>
      <c r="H73" s="40"/>
      <c r="I73" s="40">
        <f>G73</f>
        <v>3095</v>
      </c>
      <c r="J73" s="40"/>
      <c r="K73" s="40"/>
      <c r="L73" s="119">
        <v>0</v>
      </c>
    </row>
    <row r="74" spans="1:12" ht="12.75">
      <c r="A74" s="53"/>
      <c r="B74" s="125"/>
      <c r="C74" s="11" t="s">
        <v>426</v>
      </c>
      <c r="D74" s="11" t="s">
        <v>427</v>
      </c>
      <c r="E74" s="40"/>
      <c r="F74" s="40">
        <f>'Z 2 '!G95</f>
        <v>32500</v>
      </c>
      <c r="G74" s="40">
        <f t="shared" si="9"/>
        <v>32500</v>
      </c>
      <c r="H74" s="40"/>
      <c r="I74" s="40"/>
      <c r="J74" s="40"/>
      <c r="K74" s="40"/>
      <c r="L74" s="119"/>
    </row>
    <row r="75" spans="1:12" ht="12.75">
      <c r="A75" s="53"/>
      <c r="B75" s="125"/>
      <c r="C75" s="11" t="s">
        <v>53</v>
      </c>
      <c r="D75" s="11" t="s">
        <v>54</v>
      </c>
      <c r="E75" s="40">
        <v>0</v>
      </c>
      <c r="F75" s="40">
        <f>'Z 2 '!G96</f>
        <v>391</v>
      </c>
      <c r="G75" s="40">
        <f t="shared" si="9"/>
        <v>391</v>
      </c>
      <c r="H75" s="40"/>
      <c r="I75" s="40"/>
      <c r="J75" s="40"/>
      <c r="K75" s="40"/>
      <c r="L75" s="119">
        <v>0</v>
      </c>
    </row>
    <row r="76" spans="1:12" ht="12.75">
      <c r="A76" s="53"/>
      <c r="B76" s="125"/>
      <c r="C76" s="11" t="s">
        <v>58</v>
      </c>
      <c r="D76" s="11" t="s">
        <v>129</v>
      </c>
      <c r="E76" s="40">
        <v>0</v>
      </c>
      <c r="F76" s="40">
        <f>'Z 2 '!G97</f>
        <v>4439</v>
      </c>
      <c r="G76" s="40">
        <f t="shared" si="9"/>
        <v>4439</v>
      </c>
      <c r="H76" s="40"/>
      <c r="I76" s="40"/>
      <c r="J76" s="40"/>
      <c r="K76" s="40"/>
      <c r="L76" s="119">
        <v>0</v>
      </c>
    </row>
    <row r="77" spans="1:12" ht="12.75">
      <c r="A77" s="53"/>
      <c r="B77" s="125"/>
      <c r="C77" s="11" t="s">
        <v>64</v>
      </c>
      <c r="D77" s="11" t="s">
        <v>65</v>
      </c>
      <c r="E77" s="40">
        <v>0</v>
      </c>
      <c r="F77" s="40">
        <f>'Z 2 '!G98</f>
        <v>3334</v>
      </c>
      <c r="G77" s="40">
        <f t="shared" si="9"/>
        <v>3334</v>
      </c>
      <c r="H77" s="40"/>
      <c r="I77" s="40"/>
      <c r="J77" s="40"/>
      <c r="K77" s="40"/>
      <c r="L77" s="119">
        <v>0</v>
      </c>
    </row>
    <row r="78" spans="1:12" ht="12.75">
      <c r="A78" s="53"/>
      <c r="B78" s="125"/>
      <c r="C78" s="11">
        <v>4740</v>
      </c>
      <c r="D78" s="10" t="s">
        <v>236</v>
      </c>
      <c r="E78" s="40"/>
      <c r="F78" s="40">
        <f>'Z 2 '!G99</f>
        <v>1111</v>
      </c>
      <c r="G78" s="40">
        <f t="shared" si="9"/>
        <v>1111</v>
      </c>
      <c r="H78" s="40"/>
      <c r="I78" s="40"/>
      <c r="J78" s="40"/>
      <c r="K78" s="40"/>
      <c r="L78" s="119"/>
    </row>
    <row r="79" spans="1:12" ht="12.75">
      <c r="A79" s="53"/>
      <c r="B79" s="125"/>
      <c r="C79" s="11" t="s">
        <v>233</v>
      </c>
      <c r="D79" s="65" t="s">
        <v>237</v>
      </c>
      <c r="E79" s="40"/>
      <c r="F79" s="40">
        <f>'Z 2 '!G100</f>
        <v>1159</v>
      </c>
      <c r="G79" s="40">
        <f t="shared" si="9"/>
        <v>1159</v>
      </c>
      <c r="H79" s="40"/>
      <c r="I79" s="40"/>
      <c r="J79" s="40"/>
      <c r="K79" s="40"/>
      <c r="L79" s="119"/>
    </row>
    <row r="80" spans="1:12" ht="13.5" customHeight="1">
      <c r="A80" s="130" t="s">
        <v>95</v>
      </c>
      <c r="B80" s="126" t="s">
        <v>106</v>
      </c>
      <c r="C80" s="126" t="s">
        <v>175</v>
      </c>
      <c r="D80" s="126" t="s">
        <v>219</v>
      </c>
      <c r="E80" s="117">
        <f>'Z 1'!I51</f>
        <v>15000</v>
      </c>
      <c r="F80" s="117">
        <f aca="true" t="shared" si="10" ref="F80:L80">SUM(F81:F88)</f>
        <v>15000</v>
      </c>
      <c r="G80" s="117">
        <f t="shared" si="10"/>
        <v>15000</v>
      </c>
      <c r="H80" s="117">
        <f t="shared" si="10"/>
        <v>6450</v>
      </c>
      <c r="I80" s="117">
        <f t="shared" si="10"/>
        <v>1015</v>
      </c>
      <c r="J80" s="117">
        <f t="shared" si="10"/>
        <v>0</v>
      </c>
      <c r="K80" s="117">
        <f t="shared" si="10"/>
        <v>0</v>
      </c>
      <c r="L80" s="117">
        <f t="shared" si="10"/>
        <v>0</v>
      </c>
    </row>
    <row r="81" spans="1:12" ht="14.25" customHeight="1">
      <c r="A81" s="54"/>
      <c r="B81" s="125"/>
      <c r="C81" s="11" t="s">
        <v>44</v>
      </c>
      <c r="D81" s="11" t="s">
        <v>321</v>
      </c>
      <c r="E81" s="40">
        <v>0</v>
      </c>
      <c r="F81" s="40">
        <f>'Z 2 '!G140</f>
        <v>6630</v>
      </c>
      <c r="G81" s="40">
        <f>F81</f>
        <v>6630</v>
      </c>
      <c r="H81" s="40"/>
      <c r="I81" s="40"/>
      <c r="J81" s="40"/>
      <c r="K81" s="40"/>
      <c r="L81" s="119">
        <v>0</v>
      </c>
    </row>
    <row r="82" spans="1:12" ht="14.25" customHeight="1">
      <c r="A82" s="54"/>
      <c r="B82" s="125"/>
      <c r="C82" s="11" t="s">
        <v>75</v>
      </c>
      <c r="D82" s="11" t="s">
        <v>108</v>
      </c>
      <c r="E82" s="40">
        <v>0</v>
      </c>
      <c r="F82" s="40">
        <f>'Z 2 '!G141</f>
        <v>975</v>
      </c>
      <c r="G82" s="40">
        <f aca="true" t="shared" si="11" ref="G82:G88">F82</f>
        <v>975</v>
      </c>
      <c r="H82" s="40"/>
      <c r="I82" s="40">
        <f>G82</f>
        <v>975</v>
      </c>
      <c r="J82" s="40"/>
      <c r="K82" s="40"/>
      <c r="L82" s="119">
        <v>0</v>
      </c>
    </row>
    <row r="83" spans="1:12" ht="13.5" customHeight="1">
      <c r="A83" s="54"/>
      <c r="B83" s="125"/>
      <c r="C83" s="11" t="s">
        <v>51</v>
      </c>
      <c r="D83" s="11" t="s">
        <v>52</v>
      </c>
      <c r="E83" s="40">
        <v>0</v>
      </c>
      <c r="F83" s="40">
        <f>'Z 2 '!G142</f>
        <v>40</v>
      </c>
      <c r="G83" s="40">
        <f t="shared" si="11"/>
        <v>40</v>
      </c>
      <c r="H83" s="40"/>
      <c r="I83" s="40">
        <f>G83</f>
        <v>40</v>
      </c>
      <c r="J83" s="40"/>
      <c r="K83" s="40"/>
      <c r="L83" s="119">
        <v>0</v>
      </c>
    </row>
    <row r="84" spans="1:12" ht="15.75" customHeight="1">
      <c r="A84" s="54"/>
      <c r="B84" s="125"/>
      <c r="C84" s="11" t="s">
        <v>426</v>
      </c>
      <c r="D84" s="11" t="s">
        <v>427</v>
      </c>
      <c r="E84" s="40">
        <v>0</v>
      </c>
      <c r="F84" s="40">
        <f>'Z 2 '!G143</f>
        <v>6450</v>
      </c>
      <c r="G84" s="40">
        <f t="shared" si="11"/>
        <v>6450</v>
      </c>
      <c r="H84" s="40">
        <f>G84</f>
        <v>6450</v>
      </c>
      <c r="I84" s="40"/>
      <c r="J84" s="40"/>
      <c r="K84" s="40"/>
      <c r="L84" s="119">
        <v>0</v>
      </c>
    </row>
    <row r="85" spans="1:12" ht="13.5" customHeight="1">
      <c r="A85" s="54"/>
      <c r="B85" s="125"/>
      <c r="C85" s="11" t="s">
        <v>53</v>
      </c>
      <c r="D85" s="11" t="s">
        <v>54</v>
      </c>
      <c r="E85" s="40">
        <v>0</v>
      </c>
      <c r="F85" s="40">
        <f>'Z 2 '!G144</f>
        <v>176</v>
      </c>
      <c r="G85" s="40">
        <f t="shared" si="11"/>
        <v>176</v>
      </c>
      <c r="H85" s="40"/>
      <c r="I85" s="40"/>
      <c r="J85" s="40"/>
      <c r="K85" s="40"/>
      <c r="L85" s="119">
        <v>0</v>
      </c>
    </row>
    <row r="86" spans="1:12" ht="13.5" customHeight="1">
      <c r="A86" s="54"/>
      <c r="B86" s="125"/>
      <c r="C86" s="11" t="s">
        <v>58</v>
      </c>
      <c r="D86" s="11" t="s">
        <v>129</v>
      </c>
      <c r="E86" s="40">
        <v>0</v>
      </c>
      <c r="F86" s="40">
        <f>'Z 2 '!G145</f>
        <v>245</v>
      </c>
      <c r="G86" s="40">
        <f t="shared" si="11"/>
        <v>245</v>
      </c>
      <c r="H86" s="40"/>
      <c r="I86" s="40"/>
      <c r="J86" s="40"/>
      <c r="K86" s="40"/>
      <c r="L86" s="119">
        <v>0</v>
      </c>
    </row>
    <row r="87" spans="1:12" ht="15" customHeight="1">
      <c r="A87" s="53"/>
      <c r="B87" s="11"/>
      <c r="C87" s="11" t="s">
        <v>232</v>
      </c>
      <c r="D87" s="10" t="s">
        <v>236</v>
      </c>
      <c r="E87" s="40">
        <v>0</v>
      </c>
      <c r="F87" s="40">
        <f>'Z 2 '!G146</f>
        <v>94</v>
      </c>
      <c r="G87" s="40">
        <f t="shared" si="11"/>
        <v>94</v>
      </c>
      <c r="H87" s="40"/>
      <c r="I87" s="40"/>
      <c r="J87" s="40"/>
      <c r="K87" s="40"/>
      <c r="L87" s="119"/>
    </row>
    <row r="88" spans="1:12" ht="15" customHeight="1">
      <c r="A88" s="53"/>
      <c r="B88" s="11"/>
      <c r="C88" s="11" t="s">
        <v>233</v>
      </c>
      <c r="D88" s="65" t="s">
        <v>237</v>
      </c>
      <c r="E88" s="40">
        <v>0</v>
      </c>
      <c r="F88" s="40">
        <f>'Z 2 '!G147</f>
        <v>390</v>
      </c>
      <c r="G88" s="40">
        <f t="shared" si="11"/>
        <v>390</v>
      </c>
      <c r="H88" s="40"/>
      <c r="I88" s="40"/>
      <c r="J88" s="40"/>
      <c r="K88" s="40"/>
      <c r="L88" s="119"/>
    </row>
    <row r="89" spans="1:12" ht="23.25" customHeight="1">
      <c r="A89" s="130" t="s">
        <v>111</v>
      </c>
      <c r="B89" s="126" t="s">
        <v>130</v>
      </c>
      <c r="C89" s="131" t="s">
        <v>522</v>
      </c>
      <c r="D89" s="131" t="s">
        <v>325</v>
      </c>
      <c r="E89" s="117">
        <f>'Z 1'!I63+'Z 1'!I69</f>
        <v>3141325</v>
      </c>
      <c r="F89" s="117">
        <f>SUM(F90:F115)</f>
        <v>3141325</v>
      </c>
      <c r="G89" s="117">
        <f aca="true" t="shared" si="12" ref="G89:L89">SUM(G90:G115)</f>
        <v>2841325</v>
      </c>
      <c r="H89" s="117">
        <f t="shared" si="12"/>
        <v>2295606</v>
      </c>
      <c r="I89" s="117">
        <f t="shared" si="12"/>
        <v>12362</v>
      </c>
      <c r="J89" s="117">
        <f t="shared" si="12"/>
        <v>0</v>
      </c>
      <c r="K89" s="117">
        <f t="shared" si="12"/>
        <v>300000</v>
      </c>
      <c r="L89" s="182">
        <f t="shared" si="12"/>
        <v>0</v>
      </c>
    </row>
    <row r="90" spans="1:12" ht="15.75" customHeight="1">
      <c r="A90" s="55"/>
      <c r="B90" s="134"/>
      <c r="C90" s="65" t="s">
        <v>346</v>
      </c>
      <c r="D90" s="10" t="s">
        <v>456</v>
      </c>
      <c r="E90" s="90"/>
      <c r="F90" s="90">
        <f>'Z 2 '!G193</f>
        <v>144618</v>
      </c>
      <c r="G90" s="90">
        <f>F90</f>
        <v>144618</v>
      </c>
      <c r="H90" s="90"/>
      <c r="I90" s="90"/>
      <c r="J90" s="90"/>
      <c r="K90" s="90"/>
      <c r="L90" s="123"/>
    </row>
    <row r="91" spans="1:12" ht="14.25" customHeight="1">
      <c r="A91" s="54"/>
      <c r="B91" s="11"/>
      <c r="C91" s="11" t="s">
        <v>47</v>
      </c>
      <c r="D91" s="10" t="s">
        <v>326</v>
      </c>
      <c r="E91" s="40"/>
      <c r="F91" s="90">
        <f>'Z 2 '!G194</f>
        <v>63326</v>
      </c>
      <c r="G91" s="90">
        <f aca="true" t="shared" si="13" ref="G91:H105">F91</f>
        <v>63326</v>
      </c>
      <c r="H91" s="90">
        <f t="shared" si="13"/>
        <v>63326</v>
      </c>
      <c r="I91" s="90"/>
      <c r="J91" s="90"/>
      <c r="K91" s="90"/>
      <c r="L91" s="119">
        <v>0</v>
      </c>
    </row>
    <row r="92" spans="1:12" ht="14.25" customHeight="1">
      <c r="A92" s="54"/>
      <c r="B92" s="11"/>
      <c r="C92" s="11" t="s">
        <v>49</v>
      </c>
      <c r="D92" s="10" t="s">
        <v>322</v>
      </c>
      <c r="E92" s="40"/>
      <c r="F92" s="90">
        <f>'Z 2 '!G195</f>
        <v>3797</v>
      </c>
      <c r="G92" s="90">
        <f t="shared" si="13"/>
        <v>3797</v>
      </c>
      <c r="H92" s="90">
        <f t="shared" si="13"/>
        <v>3797</v>
      </c>
      <c r="I92" s="90"/>
      <c r="J92" s="90"/>
      <c r="K92" s="90"/>
      <c r="L92" s="119">
        <v>0</v>
      </c>
    </row>
    <row r="93" spans="1:12" ht="16.5" customHeight="1">
      <c r="A93" s="54"/>
      <c r="B93" s="11"/>
      <c r="C93" s="11" t="s">
        <v>118</v>
      </c>
      <c r="D93" s="10" t="s">
        <v>180</v>
      </c>
      <c r="E93" s="40"/>
      <c r="F93" s="90">
        <f>'Z 2 '!G196</f>
        <v>1903285</v>
      </c>
      <c r="G93" s="90">
        <f t="shared" si="13"/>
        <v>1903285</v>
      </c>
      <c r="H93" s="90">
        <f t="shared" si="13"/>
        <v>1903285</v>
      </c>
      <c r="I93" s="90"/>
      <c r="J93" s="90"/>
      <c r="K93" s="90"/>
      <c r="L93" s="119">
        <v>0</v>
      </c>
    </row>
    <row r="94" spans="1:12" ht="15" customHeight="1">
      <c r="A94" s="54"/>
      <c r="B94" s="11"/>
      <c r="C94" s="11" t="s">
        <v>120</v>
      </c>
      <c r="D94" s="11" t="s">
        <v>323</v>
      </c>
      <c r="E94" s="40"/>
      <c r="F94" s="90">
        <f>'Z 2 '!G197</f>
        <v>173353</v>
      </c>
      <c r="G94" s="90">
        <f t="shared" si="13"/>
        <v>173353</v>
      </c>
      <c r="H94" s="90">
        <f t="shared" si="13"/>
        <v>173353</v>
      </c>
      <c r="I94" s="90"/>
      <c r="J94" s="90"/>
      <c r="K94" s="90"/>
      <c r="L94" s="119">
        <v>0</v>
      </c>
    </row>
    <row r="95" spans="1:12" ht="14.25" customHeight="1">
      <c r="A95" s="54"/>
      <c r="B95" s="11"/>
      <c r="C95" s="11" t="s">
        <v>122</v>
      </c>
      <c r="D95" s="11" t="s">
        <v>123</v>
      </c>
      <c r="E95" s="40"/>
      <c r="F95" s="90">
        <f>'Z 2 '!G198</f>
        <v>151845</v>
      </c>
      <c r="G95" s="90">
        <f t="shared" si="13"/>
        <v>151845</v>
      </c>
      <c r="H95" s="90">
        <f t="shared" si="13"/>
        <v>151845</v>
      </c>
      <c r="I95" s="90"/>
      <c r="J95" s="90"/>
      <c r="K95" s="90"/>
      <c r="L95" s="119">
        <v>0</v>
      </c>
    </row>
    <row r="96" spans="1:12" ht="15.75" customHeight="1">
      <c r="A96" s="54"/>
      <c r="B96" s="11"/>
      <c r="C96" s="10" t="s">
        <v>75</v>
      </c>
      <c r="D96" s="10" t="s">
        <v>324</v>
      </c>
      <c r="E96" s="40"/>
      <c r="F96" s="90">
        <f>'Z 2 '!G199</f>
        <v>10717</v>
      </c>
      <c r="G96" s="90">
        <f t="shared" si="13"/>
        <v>10717</v>
      </c>
      <c r="H96" s="90"/>
      <c r="I96" s="90">
        <f>G96</f>
        <v>10717</v>
      </c>
      <c r="J96" s="90"/>
      <c r="K96" s="90"/>
      <c r="L96" s="119">
        <v>0</v>
      </c>
    </row>
    <row r="97" spans="1:12" ht="16.5" customHeight="1">
      <c r="A97" s="54"/>
      <c r="B97" s="11"/>
      <c r="C97" s="10" t="s">
        <v>51</v>
      </c>
      <c r="D97" s="10" t="s">
        <v>52</v>
      </c>
      <c r="E97" s="40"/>
      <c r="F97" s="90">
        <f>'Z 2 '!G200</f>
        <v>1645</v>
      </c>
      <c r="G97" s="90">
        <f t="shared" si="13"/>
        <v>1645</v>
      </c>
      <c r="H97" s="90"/>
      <c r="I97" s="90">
        <f>G97</f>
        <v>1645</v>
      </c>
      <c r="J97" s="90"/>
      <c r="K97" s="90"/>
      <c r="L97" s="119">
        <v>0</v>
      </c>
    </row>
    <row r="98" spans="1:12" ht="13.5" customHeight="1">
      <c r="A98" s="54"/>
      <c r="B98" s="11"/>
      <c r="C98" s="11" t="s">
        <v>351</v>
      </c>
      <c r="D98" s="10" t="s">
        <v>352</v>
      </c>
      <c r="E98" s="40"/>
      <c r="F98" s="90">
        <f>'Z 2 '!G201</f>
        <v>83023</v>
      </c>
      <c r="G98" s="90">
        <f t="shared" si="13"/>
        <v>83023</v>
      </c>
      <c r="H98" s="90"/>
      <c r="I98" s="90"/>
      <c r="J98" s="90"/>
      <c r="K98" s="90"/>
      <c r="L98" s="119">
        <v>0</v>
      </c>
    </row>
    <row r="99" spans="1:12" ht="15" customHeight="1">
      <c r="A99" s="54"/>
      <c r="B99" s="125"/>
      <c r="C99" s="11" t="s">
        <v>53</v>
      </c>
      <c r="D99" s="11" t="s">
        <v>54</v>
      </c>
      <c r="E99" s="40"/>
      <c r="F99" s="90">
        <v>145379</v>
      </c>
      <c r="G99" s="90">
        <f t="shared" si="13"/>
        <v>145379</v>
      </c>
      <c r="H99" s="90"/>
      <c r="I99" s="90"/>
      <c r="J99" s="90"/>
      <c r="K99" s="90"/>
      <c r="L99" s="124">
        <v>0</v>
      </c>
    </row>
    <row r="100" spans="1:12" ht="15.75" customHeight="1">
      <c r="A100" s="54"/>
      <c r="B100" s="125"/>
      <c r="C100" s="11" t="s">
        <v>125</v>
      </c>
      <c r="D100" s="11" t="s">
        <v>126</v>
      </c>
      <c r="E100" s="40"/>
      <c r="F100" s="90">
        <v>9617</v>
      </c>
      <c r="G100" s="90">
        <f t="shared" si="13"/>
        <v>9617</v>
      </c>
      <c r="H100" s="90"/>
      <c r="I100" s="90"/>
      <c r="J100" s="90"/>
      <c r="K100" s="90"/>
      <c r="L100" s="124">
        <v>0</v>
      </c>
    </row>
    <row r="101" spans="1:12" ht="15" customHeight="1">
      <c r="A101" s="54"/>
      <c r="B101" s="125"/>
      <c r="C101" s="11" t="s">
        <v>55</v>
      </c>
      <c r="D101" s="11" t="s">
        <v>127</v>
      </c>
      <c r="E101" s="40"/>
      <c r="F101" s="90">
        <f>'Z 2 '!G204</f>
        <v>29135</v>
      </c>
      <c r="G101" s="90">
        <f t="shared" si="13"/>
        <v>29135</v>
      </c>
      <c r="H101" s="90"/>
      <c r="I101" s="90"/>
      <c r="J101" s="90"/>
      <c r="K101" s="90"/>
      <c r="L101" s="124">
        <v>0</v>
      </c>
    </row>
    <row r="102" spans="1:12" ht="16.5" customHeight="1">
      <c r="A102" s="54"/>
      <c r="B102" s="125"/>
      <c r="C102" s="11" t="s">
        <v>57</v>
      </c>
      <c r="D102" s="11" t="s">
        <v>128</v>
      </c>
      <c r="E102" s="40"/>
      <c r="F102" s="90">
        <f>'Z 2 '!G205</f>
        <v>30578</v>
      </c>
      <c r="G102" s="90">
        <f t="shared" si="13"/>
        <v>30578</v>
      </c>
      <c r="H102" s="90"/>
      <c r="I102" s="90"/>
      <c r="J102" s="90"/>
      <c r="K102" s="90"/>
      <c r="L102" s="124">
        <v>0</v>
      </c>
    </row>
    <row r="103" spans="1:12" ht="15.75" customHeight="1">
      <c r="A103" s="54"/>
      <c r="B103" s="125"/>
      <c r="C103" s="11" t="s">
        <v>114</v>
      </c>
      <c r="D103" s="11" t="s">
        <v>115</v>
      </c>
      <c r="E103" s="40"/>
      <c r="F103" s="90">
        <f>'Z 2 '!G206</f>
        <v>14031</v>
      </c>
      <c r="G103" s="90">
        <f t="shared" si="13"/>
        <v>14031</v>
      </c>
      <c r="H103" s="90"/>
      <c r="I103" s="90"/>
      <c r="J103" s="90"/>
      <c r="K103" s="90"/>
      <c r="L103" s="124"/>
    </row>
    <row r="104" spans="1:12" ht="15" customHeight="1">
      <c r="A104" s="54"/>
      <c r="B104" s="125"/>
      <c r="C104" s="11" t="s">
        <v>58</v>
      </c>
      <c r="D104" s="11" t="s">
        <v>129</v>
      </c>
      <c r="E104" s="40"/>
      <c r="F104" s="90">
        <v>37968</v>
      </c>
      <c r="G104" s="90">
        <f t="shared" si="13"/>
        <v>37968</v>
      </c>
      <c r="H104" s="90"/>
      <c r="I104" s="90"/>
      <c r="J104" s="90"/>
      <c r="K104" s="90"/>
      <c r="L104" s="124">
        <v>0</v>
      </c>
    </row>
    <row r="105" spans="1:12" ht="14.25" customHeight="1">
      <c r="A105" s="54"/>
      <c r="B105" s="125"/>
      <c r="C105" s="11" t="s">
        <v>428</v>
      </c>
      <c r="D105" s="10" t="s">
        <v>429</v>
      </c>
      <c r="E105" s="40"/>
      <c r="F105" s="90">
        <f>'Z 2 '!G208</f>
        <v>1363</v>
      </c>
      <c r="G105" s="90">
        <f t="shared" si="13"/>
        <v>1363</v>
      </c>
      <c r="H105" s="90"/>
      <c r="I105" s="90"/>
      <c r="J105" s="90"/>
      <c r="K105" s="90"/>
      <c r="L105" s="124"/>
    </row>
    <row r="106" spans="1:12" ht="14.25" customHeight="1">
      <c r="A106" s="54"/>
      <c r="B106" s="125"/>
      <c r="C106" s="11" t="s">
        <v>238</v>
      </c>
      <c r="D106" s="10" t="s">
        <v>240</v>
      </c>
      <c r="E106" s="40"/>
      <c r="F106" s="90">
        <f>'Z 2 '!G209</f>
        <v>4657</v>
      </c>
      <c r="G106" s="90">
        <f aca="true" t="shared" si="14" ref="G106:G114">F106</f>
        <v>4657</v>
      </c>
      <c r="H106" s="90"/>
      <c r="I106" s="90"/>
      <c r="J106" s="90"/>
      <c r="K106" s="90"/>
      <c r="L106" s="124"/>
    </row>
    <row r="107" spans="1:12" ht="14.25" customHeight="1">
      <c r="A107" s="54"/>
      <c r="B107" s="125"/>
      <c r="C107" s="11" t="s">
        <v>230</v>
      </c>
      <c r="D107" s="10" t="s">
        <v>234</v>
      </c>
      <c r="E107" s="40"/>
      <c r="F107" s="90">
        <f>'Z 2 '!G210</f>
        <v>3991</v>
      </c>
      <c r="G107" s="90">
        <f t="shared" si="14"/>
        <v>3991</v>
      </c>
      <c r="H107" s="90"/>
      <c r="I107" s="90"/>
      <c r="J107" s="90"/>
      <c r="K107" s="90"/>
      <c r="L107" s="124"/>
    </row>
    <row r="108" spans="1:12" ht="14.25" customHeight="1">
      <c r="A108" s="54"/>
      <c r="B108" s="125"/>
      <c r="C108" s="11" t="s">
        <v>60</v>
      </c>
      <c r="D108" s="11" t="s">
        <v>61</v>
      </c>
      <c r="E108" s="40"/>
      <c r="F108" s="90">
        <f>'Z 2 '!G211</f>
        <v>5223</v>
      </c>
      <c r="G108" s="90">
        <f t="shared" si="14"/>
        <v>5223</v>
      </c>
      <c r="H108" s="90"/>
      <c r="I108" s="90"/>
      <c r="J108" s="90"/>
      <c r="K108" s="90"/>
      <c r="L108" s="124">
        <v>0</v>
      </c>
    </row>
    <row r="109" spans="1:12" ht="13.5" customHeight="1">
      <c r="A109" s="54"/>
      <c r="B109" s="125"/>
      <c r="C109" s="11" t="s">
        <v>62</v>
      </c>
      <c r="D109" s="11" t="s">
        <v>63</v>
      </c>
      <c r="E109" s="40"/>
      <c r="F109" s="90">
        <f>'Z 2 '!G212</f>
        <v>2515</v>
      </c>
      <c r="G109" s="90">
        <f t="shared" si="14"/>
        <v>2515</v>
      </c>
      <c r="H109" s="90"/>
      <c r="I109" s="90"/>
      <c r="J109" s="90"/>
      <c r="K109" s="90"/>
      <c r="L109" s="124">
        <v>0</v>
      </c>
    </row>
    <row r="110" spans="1:12" ht="12" customHeight="1">
      <c r="A110" s="54"/>
      <c r="B110" s="125"/>
      <c r="C110" s="11" t="s">
        <v>64</v>
      </c>
      <c r="D110" s="11" t="s">
        <v>65</v>
      </c>
      <c r="E110" s="40"/>
      <c r="F110" s="90">
        <f>'Z 2 '!G213</f>
        <v>2000</v>
      </c>
      <c r="G110" s="90">
        <f t="shared" si="14"/>
        <v>2000</v>
      </c>
      <c r="H110" s="90"/>
      <c r="I110" s="90"/>
      <c r="J110" s="90"/>
      <c r="K110" s="90"/>
      <c r="L110" s="124">
        <v>0</v>
      </c>
    </row>
    <row r="111" spans="1:12" ht="14.25" customHeight="1">
      <c r="A111" s="54"/>
      <c r="B111" s="125"/>
      <c r="C111" s="11" t="s">
        <v>113</v>
      </c>
      <c r="D111" s="11" t="s">
        <v>117</v>
      </c>
      <c r="E111" s="40"/>
      <c r="F111" s="90">
        <f>'Z 2 '!G214</f>
        <v>13396</v>
      </c>
      <c r="G111" s="90">
        <f t="shared" si="14"/>
        <v>13396</v>
      </c>
      <c r="H111" s="90"/>
      <c r="I111" s="90"/>
      <c r="J111" s="90"/>
      <c r="K111" s="90"/>
      <c r="L111" s="124">
        <v>0</v>
      </c>
    </row>
    <row r="112" spans="1:12" ht="14.25" customHeight="1">
      <c r="A112" s="54"/>
      <c r="B112" s="125"/>
      <c r="C112" s="11" t="s">
        <v>132</v>
      </c>
      <c r="D112" s="11" t="s">
        <v>327</v>
      </c>
      <c r="E112" s="40"/>
      <c r="F112" s="90">
        <f>'Z 2 '!G215</f>
        <v>160</v>
      </c>
      <c r="G112" s="90">
        <f t="shared" si="14"/>
        <v>160</v>
      </c>
      <c r="H112" s="90"/>
      <c r="I112" s="90"/>
      <c r="J112" s="90"/>
      <c r="K112" s="90"/>
      <c r="L112" s="124">
        <v>0</v>
      </c>
    </row>
    <row r="113" spans="1:12" ht="14.25" customHeight="1">
      <c r="A113" s="54"/>
      <c r="B113" s="125"/>
      <c r="C113" s="11" t="s">
        <v>232</v>
      </c>
      <c r="D113" s="10" t="s">
        <v>236</v>
      </c>
      <c r="E113" s="40"/>
      <c r="F113" s="90">
        <f>'Z 2 '!G216</f>
        <v>5559</v>
      </c>
      <c r="G113" s="90">
        <f t="shared" si="14"/>
        <v>5559</v>
      </c>
      <c r="H113" s="90"/>
      <c r="I113" s="90"/>
      <c r="J113" s="90"/>
      <c r="K113" s="90"/>
      <c r="L113" s="124"/>
    </row>
    <row r="114" spans="1:12" ht="14.25" customHeight="1">
      <c r="A114" s="54"/>
      <c r="B114" s="125"/>
      <c r="C114" s="11" t="s">
        <v>233</v>
      </c>
      <c r="D114" s="65" t="s">
        <v>237</v>
      </c>
      <c r="E114" s="40"/>
      <c r="F114" s="90">
        <f>'Z 2 '!G217</f>
        <v>144</v>
      </c>
      <c r="G114" s="90">
        <f t="shared" si="14"/>
        <v>144</v>
      </c>
      <c r="H114" s="90"/>
      <c r="I114" s="90"/>
      <c r="J114" s="90"/>
      <c r="K114" s="90"/>
      <c r="L114" s="124"/>
    </row>
    <row r="115" spans="1:12" ht="15.75" customHeight="1">
      <c r="A115" s="54"/>
      <c r="B115" s="125"/>
      <c r="C115" s="11" t="s">
        <v>82</v>
      </c>
      <c r="D115" s="11" t="s">
        <v>464</v>
      </c>
      <c r="E115" s="40"/>
      <c r="F115" s="90">
        <v>300000</v>
      </c>
      <c r="G115" s="90"/>
      <c r="H115" s="90"/>
      <c r="I115" s="90"/>
      <c r="J115" s="90"/>
      <c r="K115" s="90">
        <f>F115</f>
        <v>300000</v>
      </c>
      <c r="L115" s="124"/>
    </row>
    <row r="116" spans="1:12" ht="15.75" customHeight="1">
      <c r="A116" s="130" t="s">
        <v>111</v>
      </c>
      <c r="B116" s="126" t="s">
        <v>591</v>
      </c>
      <c r="C116" s="150" t="s">
        <v>175</v>
      </c>
      <c r="D116" s="150" t="s">
        <v>589</v>
      </c>
      <c r="E116" s="151">
        <f>'Z 1'!I71</f>
        <v>1000</v>
      </c>
      <c r="F116" s="151">
        <f aca="true" t="shared" si="15" ref="F116:L116">SUM(F117:F119)</f>
        <v>1000</v>
      </c>
      <c r="G116" s="151">
        <f t="shared" si="15"/>
        <v>1000</v>
      </c>
      <c r="H116" s="151">
        <f t="shared" si="15"/>
        <v>0</v>
      </c>
      <c r="I116" s="151">
        <f t="shared" si="15"/>
        <v>0</v>
      </c>
      <c r="J116" s="151">
        <f t="shared" si="15"/>
        <v>0</v>
      </c>
      <c r="K116" s="151">
        <f t="shared" si="15"/>
        <v>0</v>
      </c>
      <c r="L116" s="151">
        <f t="shared" si="15"/>
        <v>0</v>
      </c>
    </row>
    <row r="117" spans="1:12" ht="15.75" customHeight="1">
      <c r="A117" s="54"/>
      <c r="B117" s="125"/>
      <c r="C117" s="9" t="s">
        <v>53</v>
      </c>
      <c r="D117" s="5" t="s">
        <v>54</v>
      </c>
      <c r="E117" s="40"/>
      <c r="F117" s="90">
        <f>'Z 2 '!G220</f>
        <v>930</v>
      </c>
      <c r="G117" s="90">
        <f>F117</f>
        <v>930</v>
      </c>
      <c r="H117" s="90"/>
      <c r="I117" s="90"/>
      <c r="J117" s="90"/>
      <c r="K117" s="90"/>
      <c r="L117" s="124"/>
    </row>
    <row r="118" spans="1:12" ht="15.75" customHeight="1">
      <c r="A118" s="54"/>
      <c r="B118" s="125"/>
      <c r="C118" s="9" t="s">
        <v>232</v>
      </c>
      <c r="D118" s="5" t="s">
        <v>236</v>
      </c>
      <c r="E118" s="40"/>
      <c r="F118" s="90">
        <f>'Z 2 '!G221</f>
        <v>13</v>
      </c>
      <c r="G118" s="90">
        <f>F118</f>
        <v>13</v>
      </c>
      <c r="H118" s="90"/>
      <c r="I118" s="90"/>
      <c r="J118" s="90"/>
      <c r="K118" s="90"/>
      <c r="L118" s="124"/>
    </row>
    <row r="119" spans="1:12" ht="15.75" customHeight="1">
      <c r="A119" s="54"/>
      <c r="B119" s="125"/>
      <c r="C119" s="9" t="s">
        <v>233</v>
      </c>
      <c r="D119" s="5" t="s">
        <v>237</v>
      </c>
      <c r="E119" s="40"/>
      <c r="F119" s="90">
        <f>'Z 2 '!G222</f>
        <v>57</v>
      </c>
      <c r="G119" s="90">
        <f>F119</f>
        <v>57</v>
      </c>
      <c r="H119" s="90"/>
      <c r="I119" s="90"/>
      <c r="J119" s="90"/>
      <c r="K119" s="90"/>
      <c r="L119" s="124"/>
    </row>
    <row r="120" spans="1:12" ht="15.75" customHeight="1">
      <c r="A120" s="130" t="s">
        <v>189</v>
      </c>
      <c r="B120" s="126" t="s">
        <v>11</v>
      </c>
      <c r="C120" s="275"/>
      <c r="D120" s="180" t="s">
        <v>8</v>
      </c>
      <c r="E120" s="151">
        <f>'Z 1'!I119</f>
        <v>218000</v>
      </c>
      <c r="F120" s="151">
        <f>F121</f>
        <v>218000</v>
      </c>
      <c r="G120" s="151">
        <f aca="true" t="shared" si="16" ref="G120:L120">G121</f>
        <v>0</v>
      </c>
      <c r="H120" s="151">
        <f t="shared" si="16"/>
        <v>0</v>
      </c>
      <c r="I120" s="151">
        <f t="shared" si="16"/>
        <v>0</v>
      </c>
      <c r="J120" s="151">
        <f t="shared" si="16"/>
        <v>0</v>
      </c>
      <c r="K120" s="151">
        <f t="shared" si="16"/>
        <v>218000</v>
      </c>
      <c r="L120" s="151">
        <f t="shared" si="16"/>
        <v>0</v>
      </c>
    </row>
    <row r="121" spans="1:12" ht="15.75" customHeight="1">
      <c r="A121" s="54"/>
      <c r="B121" s="125"/>
      <c r="C121" s="9" t="s">
        <v>82</v>
      </c>
      <c r="D121" s="5" t="s">
        <v>461</v>
      </c>
      <c r="E121" s="40"/>
      <c r="F121" s="90">
        <v>218000</v>
      </c>
      <c r="G121" s="90"/>
      <c r="H121" s="90"/>
      <c r="I121" s="90"/>
      <c r="J121" s="90"/>
      <c r="K121" s="90">
        <f>F121</f>
        <v>218000</v>
      </c>
      <c r="L121" s="124"/>
    </row>
    <row r="122" spans="1:12" ht="17.25" customHeight="1">
      <c r="A122" s="130" t="s">
        <v>189</v>
      </c>
      <c r="B122" s="126" t="s">
        <v>193</v>
      </c>
      <c r="C122" s="126" t="s">
        <v>175</v>
      </c>
      <c r="D122" s="131" t="s">
        <v>328</v>
      </c>
      <c r="E122" s="117">
        <f>'Z 1'!I121</f>
        <v>1387772</v>
      </c>
      <c r="F122" s="117">
        <f>F123+F124</f>
        <v>1387772</v>
      </c>
      <c r="G122" s="117">
        <f aca="true" t="shared" si="17" ref="G122:L122">G123+G124</f>
        <v>1387772</v>
      </c>
      <c r="H122" s="117">
        <f t="shared" si="17"/>
        <v>0</v>
      </c>
      <c r="I122" s="117">
        <f t="shared" si="17"/>
        <v>0</v>
      </c>
      <c r="J122" s="117">
        <f t="shared" si="17"/>
        <v>1384072</v>
      </c>
      <c r="K122" s="117">
        <f t="shared" si="17"/>
        <v>0</v>
      </c>
      <c r="L122" s="117">
        <f t="shared" si="17"/>
        <v>0</v>
      </c>
    </row>
    <row r="123" spans="1:12" ht="17.25" customHeight="1">
      <c r="A123" s="54"/>
      <c r="B123" s="125"/>
      <c r="C123" s="11" t="s">
        <v>201</v>
      </c>
      <c r="D123" s="10" t="s">
        <v>216</v>
      </c>
      <c r="E123" s="40">
        <v>0</v>
      </c>
      <c r="F123" s="40">
        <f>'Z 2 '!G420</f>
        <v>1384072</v>
      </c>
      <c r="G123" s="40">
        <f>F123</f>
        <v>1384072</v>
      </c>
      <c r="H123" s="40"/>
      <c r="I123" s="40"/>
      <c r="J123" s="40">
        <f>G123</f>
        <v>1384072</v>
      </c>
      <c r="K123" s="40"/>
      <c r="L123" s="124">
        <v>0</v>
      </c>
    </row>
    <row r="124" spans="1:12" ht="17.25" customHeight="1">
      <c r="A124" s="54"/>
      <c r="B124" s="125"/>
      <c r="C124" s="11" t="s">
        <v>467</v>
      </c>
      <c r="D124" s="10" t="s">
        <v>215</v>
      </c>
      <c r="E124" s="40"/>
      <c r="F124" s="40">
        <f>'Z 2 '!G421</f>
        <v>3700</v>
      </c>
      <c r="G124" s="40">
        <f>F124</f>
        <v>3700</v>
      </c>
      <c r="H124" s="40"/>
      <c r="I124" s="40"/>
      <c r="J124" s="40"/>
      <c r="K124" s="40"/>
      <c r="L124" s="124"/>
    </row>
    <row r="125" spans="1:12" ht="16.5" customHeight="1">
      <c r="A125" s="130">
        <v>852</v>
      </c>
      <c r="B125" s="126">
        <v>85203</v>
      </c>
      <c r="C125" s="126">
        <v>2110</v>
      </c>
      <c r="D125" s="135" t="s">
        <v>396</v>
      </c>
      <c r="E125" s="117">
        <f>'Z 1'!I138</f>
        <v>357000</v>
      </c>
      <c r="F125" s="117">
        <f aca="true" t="shared" si="18" ref="F125:L125">SUM(F126:F139)</f>
        <v>357000</v>
      </c>
      <c r="G125" s="117">
        <f t="shared" si="18"/>
        <v>283361</v>
      </c>
      <c r="H125" s="117">
        <f t="shared" si="18"/>
        <v>46244</v>
      </c>
      <c r="I125" s="117">
        <f t="shared" si="18"/>
        <v>0</v>
      </c>
      <c r="J125" s="117">
        <f t="shared" si="18"/>
        <v>0</v>
      </c>
      <c r="K125" s="117">
        <f t="shared" si="18"/>
        <v>0</v>
      </c>
      <c r="L125" s="182">
        <f t="shared" si="18"/>
        <v>0</v>
      </c>
    </row>
    <row r="126" spans="1:12" ht="16.5" customHeight="1">
      <c r="A126" s="53"/>
      <c r="B126" s="125"/>
      <c r="C126" s="11" t="s">
        <v>45</v>
      </c>
      <c r="D126" s="10" t="s">
        <v>46</v>
      </c>
      <c r="E126" s="40">
        <v>0</v>
      </c>
      <c r="F126" s="40">
        <f>'Z 2 '!G471</f>
        <v>267356</v>
      </c>
      <c r="G126" s="40">
        <f>F126</f>
        <v>267356</v>
      </c>
      <c r="H126" s="40"/>
      <c r="I126" s="40"/>
      <c r="J126" s="40"/>
      <c r="K126" s="40"/>
      <c r="L126" s="119">
        <v>0</v>
      </c>
    </row>
    <row r="127" spans="1:12" ht="16.5" customHeight="1">
      <c r="A127" s="53"/>
      <c r="B127" s="125"/>
      <c r="C127" s="11" t="s">
        <v>49</v>
      </c>
      <c r="D127" s="10" t="s">
        <v>316</v>
      </c>
      <c r="E127" s="40">
        <v>0</v>
      </c>
      <c r="F127" s="40">
        <f>'Z 2 '!G472</f>
        <v>16005</v>
      </c>
      <c r="G127" s="40">
        <f>F127</f>
        <v>16005</v>
      </c>
      <c r="H127" s="40"/>
      <c r="I127" s="40"/>
      <c r="J127" s="40"/>
      <c r="K127" s="40"/>
      <c r="L127" s="119">
        <v>0</v>
      </c>
    </row>
    <row r="128" spans="1:12" ht="16.5" customHeight="1">
      <c r="A128" s="53"/>
      <c r="B128" s="125"/>
      <c r="C128" s="10" t="s">
        <v>75</v>
      </c>
      <c r="D128" s="10" t="s">
        <v>108</v>
      </c>
      <c r="E128" s="40">
        <v>0</v>
      </c>
      <c r="F128" s="40">
        <f>'Z 2 '!G473</f>
        <v>39515</v>
      </c>
      <c r="G128" s="40"/>
      <c r="H128" s="40">
        <f>F128</f>
        <v>39515</v>
      </c>
      <c r="I128" s="40"/>
      <c r="J128" s="40"/>
      <c r="K128" s="40"/>
      <c r="L128" s="119">
        <v>0</v>
      </c>
    </row>
    <row r="129" spans="1:12" ht="16.5" customHeight="1">
      <c r="A129" s="53"/>
      <c r="B129" s="125"/>
      <c r="C129" s="10" t="s">
        <v>51</v>
      </c>
      <c r="D129" s="10" t="s">
        <v>52</v>
      </c>
      <c r="E129" s="40">
        <v>0</v>
      </c>
      <c r="F129" s="40">
        <f>'Z 2 '!G474</f>
        <v>6729</v>
      </c>
      <c r="G129" s="40"/>
      <c r="H129" s="40">
        <f>F129</f>
        <v>6729</v>
      </c>
      <c r="I129" s="40"/>
      <c r="J129" s="40"/>
      <c r="K129" s="40"/>
      <c r="L129" s="119">
        <v>0</v>
      </c>
    </row>
    <row r="130" spans="1:12" ht="17.25" customHeight="1">
      <c r="A130" s="53"/>
      <c r="B130" s="125"/>
      <c r="C130" s="10" t="s">
        <v>53</v>
      </c>
      <c r="D130" s="10" t="s">
        <v>54</v>
      </c>
      <c r="E130" s="40">
        <v>0</v>
      </c>
      <c r="F130" s="40">
        <f>'Z 2 '!G475</f>
        <v>5397</v>
      </c>
      <c r="G130" s="40"/>
      <c r="H130" s="40"/>
      <c r="I130" s="40"/>
      <c r="J130" s="40"/>
      <c r="K130" s="40"/>
      <c r="L130" s="119">
        <v>0</v>
      </c>
    </row>
    <row r="131" spans="1:12" ht="17.25" customHeight="1">
      <c r="A131" s="53"/>
      <c r="B131" s="125"/>
      <c r="C131" s="57">
        <v>4230</v>
      </c>
      <c r="D131" s="11" t="s">
        <v>500</v>
      </c>
      <c r="E131" s="40"/>
      <c r="F131" s="40">
        <f>'Z 2 '!G476</f>
        <v>185</v>
      </c>
      <c r="G131" s="40"/>
      <c r="H131" s="40"/>
      <c r="I131" s="40"/>
      <c r="J131" s="40"/>
      <c r="K131" s="40"/>
      <c r="L131" s="119"/>
    </row>
    <row r="132" spans="1:12" ht="17.25" customHeight="1">
      <c r="A132" s="53"/>
      <c r="B132" s="125"/>
      <c r="C132" s="10" t="s">
        <v>55</v>
      </c>
      <c r="D132" s="10" t="s">
        <v>127</v>
      </c>
      <c r="E132" s="40">
        <v>0</v>
      </c>
      <c r="F132" s="40">
        <f>'Z 2 '!G477</f>
        <v>4778</v>
      </c>
      <c r="G132" s="40"/>
      <c r="H132" s="40"/>
      <c r="I132" s="40"/>
      <c r="J132" s="40"/>
      <c r="K132" s="40"/>
      <c r="L132" s="119">
        <v>0</v>
      </c>
    </row>
    <row r="133" spans="1:12" ht="17.25" customHeight="1">
      <c r="A133" s="53"/>
      <c r="B133" s="125"/>
      <c r="C133" s="57" t="s">
        <v>114</v>
      </c>
      <c r="D133" s="11" t="s">
        <v>115</v>
      </c>
      <c r="E133" s="40"/>
      <c r="F133" s="40">
        <f>'Z 2 '!G478</f>
        <v>280</v>
      </c>
      <c r="G133" s="40"/>
      <c r="H133" s="40"/>
      <c r="I133" s="40"/>
      <c r="J133" s="40"/>
      <c r="K133" s="40"/>
      <c r="L133" s="119"/>
    </row>
    <row r="134" spans="1:12" ht="16.5" customHeight="1">
      <c r="A134" s="53"/>
      <c r="B134" s="125"/>
      <c r="C134" s="10" t="s">
        <v>58</v>
      </c>
      <c r="D134" s="10" t="s">
        <v>129</v>
      </c>
      <c r="E134" s="40">
        <v>0</v>
      </c>
      <c r="F134" s="40">
        <f>'Z 2 '!G479</f>
        <v>3300</v>
      </c>
      <c r="G134" s="40"/>
      <c r="H134" s="40"/>
      <c r="I134" s="40"/>
      <c r="J134" s="40"/>
      <c r="K134" s="40"/>
      <c r="L134" s="119">
        <v>0</v>
      </c>
    </row>
    <row r="135" spans="1:12" ht="16.5" customHeight="1">
      <c r="A135" s="53"/>
      <c r="B135" s="125"/>
      <c r="C135" s="10" t="s">
        <v>428</v>
      </c>
      <c r="D135" s="10" t="s">
        <v>429</v>
      </c>
      <c r="E135" s="40"/>
      <c r="F135" s="40">
        <f>'Z 2 '!G480</f>
        <v>396</v>
      </c>
      <c r="G135" s="40"/>
      <c r="H135" s="40"/>
      <c r="I135" s="40"/>
      <c r="J135" s="40"/>
      <c r="K135" s="40"/>
      <c r="L135" s="119"/>
    </row>
    <row r="136" spans="1:12" ht="16.5" customHeight="1">
      <c r="A136" s="53"/>
      <c r="B136" s="125"/>
      <c r="C136" s="10" t="s">
        <v>230</v>
      </c>
      <c r="D136" s="10" t="s">
        <v>234</v>
      </c>
      <c r="E136" s="40"/>
      <c r="F136" s="40">
        <f>'Z 2 '!G481</f>
        <v>634</v>
      </c>
      <c r="G136" s="40"/>
      <c r="H136" s="40"/>
      <c r="I136" s="40"/>
      <c r="J136" s="40"/>
      <c r="K136" s="40"/>
      <c r="L136" s="119"/>
    </row>
    <row r="137" spans="1:12" ht="16.5" customHeight="1">
      <c r="A137" s="53"/>
      <c r="B137" s="125"/>
      <c r="C137" s="10" t="s">
        <v>60</v>
      </c>
      <c r="D137" s="11" t="s">
        <v>61</v>
      </c>
      <c r="E137" s="40"/>
      <c r="F137" s="40">
        <f>'Z 2 '!G482</f>
        <v>961</v>
      </c>
      <c r="G137" s="40"/>
      <c r="H137" s="40"/>
      <c r="I137" s="40"/>
      <c r="J137" s="40"/>
      <c r="K137" s="40"/>
      <c r="L137" s="119"/>
    </row>
    <row r="138" spans="1:12" ht="16.5" customHeight="1">
      <c r="A138" s="53"/>
      <c r="B138" s="125"/>
      <c r="C138" s="10" t="s">
        <v>64</v>
      </c>
      <c r="D138" s="10" t="s">
        <v>65</v>
      </c>
      <c r="E138" s="40"/>
      <c r="F138" s="40">
        <f>'Z 2 '!G483</f>
        <v>10714</v>
      </c>
      <c r="G138" s="40"/>
      <c r="H138" s="40"/>
      <c r="I138" s="40"/>
      <c r="J138" s="40"/>
      <c r="K138" s="40"/>
      <c r="L138" s="119"/>
    </row>
    <row r="139" spans="1:12" ht="17.25" customHeight="1">
      <c r="A139" s="53"/>
      <c r="B139" s="125"/>
      <c r="C139" s="10" t="s">
        <v>231</v>
      </c>
      <c r="D139" s="5" t="s">
        <v>499</v>
      </c>
      <c r="E139" s="40">
        <v>0</v>
      </c>
      <c r="F139" s="40">
        <f>'Z 2 '!G484</f>
        <v>750</v>
      </c>
      <c r="G139" s="40"/>
      <c r="H139" s="40"/>
      <c r="I139" s="40"/>
      <c r="J139" s="40"/>
      <c r="K139" s="40"/>
      <c r="L139" s="119">
        <v>0</v>
      </c>
    </row>
    <row r="140" spans="1:12" ht="17.25" customHeight="1">
      <c r="A140" s="130">
        <v>852</v>
      </c>
      <c r="B140" s="126" t="s">
        <v>140</v>
      </c>
      <c r="C140" s="126">
        <v>2110</v>
      </c>
      <c r="D140" s="126" t="s">
        <v>110</v>
      </c>
      <c r="E140" s="117">
        <f>'Z 1'!I149</f>
        <v>30000</v>
      </c>
      <c r="F140" s="117">
        <f>SUM(F141:F148)</f>
        <v>30000</v>
      </c>
      <c r="G140" s="117">
        <f aca="true" t="shared" si="19" ref="G140:L140">SUM(G141:G148)</f>
        <v>3500</v>
      </c>
      <c r="H140" s="117">
        <f t="shared" si="19"/>
        <v>0</v>
      </c>
      <c r="I140" s="117">
        <f t="shared" si="19"/>
        <v>0</v>
      </c>
      <c r="J140" s="117">
        <f t="shared" si="19"/>
        <v>0</v>
      </c>
      <c r="K140" s="117">
        <f t="shared" si="19"/>
        <v>0</v>
      </c>
      <c r="L140" s="117">
        <f t="shared" si="19"/>
        <v>0</v>
      </c>
    </row>
    <row r="141" spans="1:12" ht="17.25" customHeight="1">
      <c r="A141" s="55"/>
      <c r="B141" s="103"/>
      <c r="C141" s="10" t="s">
        <v>75</v>
      </c>
      <c r="D141" s="10" t="s">
        <v>108</v>
      </c>
      <c r="E141" s="97"/>
      <c r="F141" s="97">
        <v>535</v>
      </c>
      <c r="G141" s="97"/>
      <c r="H141" s="97"/>
      <c r="I141" s="97"/>
      <c r="J141" s="97"/>
      <c r="K141" s="97"/>
      <c r="L141" s="108"/>
    </row>
    <row r="142" spans="1:12" ht="17.25" customHeight="1">
      <c r="A142" s="55"/>
      <c r="B142" s="103"/>
      <c r="C142" s="10" t="s">
        <v>51</v>
      </c>
      <c r="D142" s="10" t="s">
        <v>52</v>
      </c>
      <c r="E142" s="97"/>
      <c r="F142" s="97">
        <v>86</v>
      </c>
      <c r="G142" s="97"/>
      <c r="H142" s="97"/>
      <c r="I142" s="97"/>
      <c r="J142" s="97"/>
      <c r="K142" s="97"/>
      <c r="L142" s="108"/>
    </row>
    <row r="143" spans="1:12" ht="17.25" customHeight="1">
      <c r="A143" s="53"/>
      <c r="B143" s="125"/>
      <c r="C143" s="11" t="s">
        <v>426</v>
      </c>
      <c r="D143" s="10" t="s">
        <v>427</v>
      </c>
      <c r="E143" s="40">
        <v>0</v>
      </c>
      <c r="F143" s="40">
        <v>3500</v>
      </c>
      <c r="G143" s="40">
        <f>F143</f>
        <v>3500</v>
      </c>
      <c r="H143" s="40"/>
      <c r="I143" s="40"/>
      <c r="J143" s="40"/>
      <c r="K143" s="40"/>
      <c r="L143" s="119">
        <v>0</v>
      </c>
    </row>
    <row r="144" spans="1:12" ht="17.25" customHeight="1">
      <c r="A144" s="53"/>
      <c r="B144" s="125"/>
      <c r="C144" s="11" t="s">
        <v>53</v>
      </c>
      <c r="D144" s="10" t="s">
        <v>54</v>
      </c>
      <c r="E144" s="40"/>
      <c r="F144" s="40">
        <v>9673</v>
      </c>
      <c r="G144" s="40"/>
      <c r="H144" s="40"/>
      <c r="I144" s="40"/>
      <c r="J144" s="40"/>
      <c r="K144" s="40"/>
      <c r="L144" s="119"/>
    </row>
    <row r="145" spans="1:12" ht="17.25" customHeight="1">
      <c r="A145" s="53"/>
      <c r="B145" s="125"/>
      <c r="C145" s="11" t="s">
        <v>55</v>
      </c>
      <c r="D145" s="10" t="s">
        <v>127</v>
      </c>
      <c r="E145" s="40"/>
      <c r="F145" s="40">
        <v>7402</v>
      </c>
      <c r="G145" s="40"/>
      <c r="H145" s="40"/>
      <c r="I145" s="40"/>
      <c r="J145" s="40"/>
      <c r="K145" s="40"/>
      <c r="L145" s="119"/>
    </row>
    <row r="146" spans="1:12" ht="17.25" customHeight="1">
      <c r="A146" s="262"/>
      <c r="B146" s="263"/>
      <c r="C146" s="10" t="s">
        <v>58</v>
      </c>
      <c r="D146" s="10" t="s">
        <v>129</v>
      </c>
      <c r="E146" s="92"/>
      <c r="F146" s="92">
        <v>5804</v>
      </c>
      <c r="G146" s="92"/>
      <c r="H146" s="92"/>
      <c r="I146" s="92"/>
      <c r="J146" s="92"/>
      <c r="K146" s="92"/>
      <c r="L146" s="264"/>
    </row>
    <row r="147" spans="1:12" ht="17.25" customHeight="1">
      <c r="A147" s="262"/>
      <c r="B147" s="263"/>
      <c r="C147" s="11" t="s">
        <v>232</v>
      </c>
      <c r="D147" s="10" t="s">
        <v>236</v>
      </c>
      <c r="E147" s="92"/>
      <c r="F147" s="92">
        <v>1000</v>
      </c>
      <c r="G147" s="92"/>
      <c r="H147" s="92"/>
      <c r="I147" s="92"/>
      <c r="J147" s="92"/>
      <c r="K147" s="92"/>
      <c r="L147" s="264"/>
    </row>
    <row r="148" spans="1:12" ht="17.25" customHeight="1">
      <c r="A148" s="262"/>
      <c r="B148" s="263"/>
      <c r="C148" s="11" t="s">
        <v>233</v>
      </c>
      <c r="D148" s="65" t="s">
        <v>237</v>
      </c>
      <c r="E148" s="92"/>
      <c r="F148" s="92">
        <v>2000</v>
      </c>
      <c r="G148" s="92"/>
      <c r="H148" s="92"/>
      <c r="I148" s="92"/>
      <c r="J148" s="92"/>
      <c r="K148" s="92"/>
      <c r="L148" s="264"/>
    </row>
    <row r="149" spans="1:12" ht="21" customHeight="1" thickBot="1">
      <c r="A149" s="324" t="s">
        <v>329</v>
      </c>
      <c r="B149" s="325"/>
      <c r="C149" s="325"/>
      <c r="D149" s="325"/>
      <c r="E149" s="96">
        <f aca="true" t="shared" si="20" ref="E149:L149">E15+E32+E42+E44+E46+E69+E80+E89+E116+E120+E122+E125+E140</f>
        <v>5785452</v>
      </c>
      <c r="F149" s="96">
        <f t="shared" si="20"/>
        <v>5785452</v>
      </c>
      <c r="G149" s="96">
        <f t="shared" si="20"/>
        <v>5167313</v>
      </c>
      <c r="H149" s="96">
        <f t="shared" si="20"/>
        <v>2665657</v>
      </c>
      <c r="I149" s="96">
        <f t="shared" si="20"/>
        <v>71113</v>
      </c>
      <c r="J149" s="96">
        <f t="shared" si="20"/>
        <v>1384072</v>
      </c>
      <c r="K149" s="96">
        <f t="shared" si="20"/>
        <v>518000</v>
      </c>
      <c r="L149" s="96">
        <f t="shared" si="20"/>
        <v>0</v>
      </c>
    </row>
    <row r="152" spans="9:11" ht="12.75">
      <c r="I152" s="321"/>
      <c r="J152" s="321"/>
      <c r="K152" s="321"/>
    </row>
    <row r="153" spans="9:11" ht="12.75">
      <c r="I153" s="72"/>
      <c r="J153" s="72"/>
      <c r="K153" s="72"/>
    </row>
    <row r="154" spans="9:11" ht="12.75">
      <c r="I154" s="321"/>
      <c r="J154" s="321"/>
      <c r="K154" s="321"/>
    </row>
  </sheetData>
  <sheetProtection/>
  <mergeCells count="15">
    <mergeCell ref="I154:K154"/>
    <mergeCell ref="F7:F9"/>
    <mergeCell ref="G7:K7"/>
    <mergeCell ref="K8:K9"/>
    <mergeCell ref="I152:K152"/>
    <mergeCell ref="B14:F14"/>
    <mergeCell ref="E1:L1"/>
    <mergeCell ref="A5:L5"/>
    <mergeCell ref="A149:D149"/>
    <mergeCell ref="L7:L9"/>
    <mergeCell ref="D7:D9"/>
    <mergeCell ref="A7:C7"/>
    <mergeCell ref="E7:E9"/>
    <mergeCell ref="G8:G9"/>
    <mergeCell ref="H8:J8"/>
  </mergeCells>
  <printOptions/>
  <pageMargins left="0.4330708661417323" right="0.4330708661417323" top="0.35433070866141736" bottom="0" header="0.5118110236220472" footer="0.5118110236220472"/>
  <pageSetup horizontalDpi="600" verticalDpi="600" orientation="landscape" paperSize="9" scale="85" r:id="rId1"/>
  <headerFooter alignWithMargins="0">
    <oddFooter>&amp;CStrona &amp;P</oddFooter>
  </headerFooter>
  <rowBreaks count="3" manualBreakCount="3">
    <brk id="63" max="11" man="1"/>
    <brk id="102" max="11" man="1"/>
    <brk id="13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Olecku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Jurczak</dc:creator>
  <cp:keywords/>
  <dc:description/>
  <cp:lastModifiedBy>SKARBNIK</cp:lastModifiedBy>
  <cp:lastPrinted>2009-12-26T19:12:23Z</cp:lastPrinted>
  <dcterms:created xsi:type="dcterms:W3CDTF">2002-03-22T09:59:04Z</dcterms:created>
  <dcterms:modified xsi:type="dcterms:W3CDTF">2010-01-04T07:09:57Z</dcterms:modified>
  <cp:category/>
  <cp:version/>
  <cp:contentType/>
  <cp:contentStatus/>
</cp:coreProperties>
</file>