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'Z4'!$A$1:$P$111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<sst xmlns="http://schemas.openxmlformats.org/spreadsheetml/2006/main" count="133" uniqueCount="82">
  <si>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</si>
  <si>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</si>
  <si>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</si>
  <si>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</si>
  <si>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</si>
  <si>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</si>
  <si>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</si>
  <si>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</si>
  <si>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</si>
  <si>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</si>
  <si>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</si>
  <si>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</si>
  <si>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</si>
  <si>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</si>
  <si>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</si>
  <si>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</si>
  <si>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</si>
  <si>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</si>
  <si>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</si>
  <si>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</si>
  <si>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</si>
  <si>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</si>
  <si>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</si>
  <si>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</si>
  <si>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</si>
  <si>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</si>
  <si>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</si>
  <si>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</si>
  <si>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</si>
  <si>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</si>
  <si>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</si>
  <si>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</si>
  <si>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</si>
  <si>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</si>
  <si>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</si>
  <si>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</si>
  <si>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</si>
  <si>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</si>
  <si>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</si>
  <si>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</si>
  <si>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</si>
  <si>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</si>
  <si>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</si>
  <si>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</si>
  <si>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</si>
  <si>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</si>
  <si>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</si>
  <si>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</si>
  <si>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</si>
  <si>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</si>
  <si>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</si>
  <si>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</si>
  <si>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</si>
  <si>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</si>
  <si>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</si>
  <si>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</si>
  <si>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</si>
  <si>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</si>
  <si>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</si>
  <si>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</si>
  <si>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</si>
  <si>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</si>
  <si>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</si>
  <si>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</si>
  <si>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</si>
  <si>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</si>
  <si>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</si>
  <si>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</si>
  <si>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</si>
  <si>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</si>
  <si>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</si>
  <si>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</si>
  <si>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</si>
  <si>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</si>
  <si>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Rok 2013 r.</t>
  </si>
  <si>
    <t>2012 rok</t>
  </si>
  <si>
    <t>Nazwa zadania: "Przebudowa drogi powiatowej nr 1857N dr.woj. nr 655- Orłowo-Wronki-Połom-Straduny (dr.kraj. nr 65)  etap II - budowa drogi na odcinku od km 17+000,00 do km 20+426,26" - realizowany przez Powiatowy Zarząd Dróg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</si>
  <si>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</si>
  <si>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</si>
  <si>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</si>
  <si>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</si>
  <si>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XVIII/ 123 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26 kwietnia 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</si>
</sst>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6" fillId="22" borderId="10" xfId="0" applyNumberFormat="1" applyFont="1" applyFill="1" applyBorder="1" applyAlignment="1">
      <alignment horizontal="right"/>
    </xf>
    <xf numFmtId="4" fontId="6" fillId="22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24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9"/>
  <sheetViews>
    <sheetView tabSelected="1" zoomScalePageLayoutView="0" workbookViewId="0" topLeftCell="D1">
      <selection activeCell="K1" sqref="K1:P1"/>
    </sheetView>
  </sheetViews>
  <sheetFormatPr defaultColWidth="9.00390625" defaultRowHeight="12.75"/>
  <cols>
    <col min="1" max="1" width="4.75390625" style="11" customWidth="1"/>
    <col min="2" max="2" width="48.625" style="0" customWidth="1"/>
    <col min="3" max="3" width="10.875" style="0" customWidth="1"/>
    <col min="4" max="4" width="13.00390625" style="0" customWidth="1"/>
    <col min="5" max="5" width="11.75390625" style="0" customWidth="1"/>
    <col min="6" max="6" width="13.00390625" style="0" customWidth="1"/>
    <col min="7" max="8" width="11.625" style="0" customWidth="1"/>
    <col min="11" max="11" width="12.125" style="0" customWidth="1"/>
    <col min="12" max="12" width="11.375" style="0" customWidth="1"/>
    <col min="13" max="13" width="16.375" style="0" customWidth="1"/>
    <col min="14" max="14" width="15.25390625" style="0" customWidth="1"/>
    <col min="16" max="16" width="11.75390625" style="0" customWidth="1"/>
  </cols>
  <sheetData>
    <row r="1" spans="1:16" ht="18.75" customHeight="1">
      <c r="A1" s="20"/>
      <c r="K1" s="104" t="s">
        <v>81</v>
      </c>
      <c r="L1" s="104"/>
      <c r="M1" s="104"/>
      <c r="N1" s="104"/>
      <c r="O1" s="104"/>
      <c r="P1" s="104"/>
    </row>
    <row r="2" spans="1:16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ht="9.75" customHeight="1" thickBot="1">
      <c r="A3" s="20"/>
    </row>
    <row r="4" spans="1:16" ht="12" customHeight="1">
      <c r="A4" s="119" t="s">
        <v>4</v>
      </c>
      <c r="B4" s="116" t="s">
        <v>7</v>
      </c>
      <c r="C4" s="116" t="s">
        <v>8</v>
      </c>
      <c r="D4" s="116" t="s">
        <v>57</v>
      </c>
      <c r="E4" s="117" t="s">
        <v>3</v>
      </c>
      <c r="F4" s="117"/>
      <c r="G4" s="117" t="s">
        <v>9</v>
      </c>
      <c r="H4" s="117"/>
      <c r="I4" s="117"/>
      <c r="J4" s="117"/>
      <c r="K4" s="117"/>
      <c r="L4" s="117"/>
      <c r="M4" s="117"/>
      <c r="N4" s="117"/>
      <c r="O4" s="117"/>
      <c r="P4" s="118"/>
    </row>
    <row r="5" spans="1:16" ht="12.75" customHeight="1">
      <c r="A5" s="120"/>
      <c r="B5" s="113"/>
      <c r="C5" s="113"/>
      <c r="D5" s="113"/>
      <c r="E5" s="113" t="s">
        <v>55</v>
      </c>
      <c r="F5" s="113" t="s">
        <v>10</v>
      </c>
      <c r="G5" s="126" t="s">
        <v>75</v>
      </c>
      <c r="H5" s="126"/>
      <c r="I5" s="126"/>
      <c r="J5" s="126"/>
      <c r="K5" s="126"/>
      <c r="L5" s="126"/>
      <c r="M5" s="126"/>
      <c r="N5" s="126"/>
      <c r="O5" s="126"/>
      <c r="P5" s="127"/>
    </row>
    <row r="6" spans="1:16" ht="12.75" customHeight="1">
      <c r="A6" s="120"/>
      <c r="B6" s="113"/>
      <c r="C6" s="113"/>
      <c r="D6" s="113"/>
      <c r="E6" s="113"/>
      <c r="F6" s="113"/>
      <c r="G6" s="113" t="s">
        <v>11</v>
      </c>
      <c r="H6" s="124" t="s">
        <v>12</v>
      </c>
      <c r="I6" s="124"/>
      <c r="J6" s="124"/>
      <c r="K6" s="124"/>
      <c r="L6" s="124"/>
      <c r="M6" s="124"/>
      <c r="N6" s="124"/>
      <c r="O6" s="124"/>
      <c r="P6" s="125"/>
    </row>
    <row r="7" spans="1:16" ht="12.75" customHeight="1">
      <c r="A7" s="120"/>
      <c r="B7" s="113"/>
      <c r="C7" s="113"/>
      <c r="D7" s="113"/>
      <c r="E7" s="113"/>
      <c r="F7" s="113"/>
      <c r="G7" s="113"/>
      <c r="H7" s="126" t="s">
        <v>13</v>
      </c>
      <c r="I7" s="126"/>
      <c r="J7" s="126"/>
      <c r="K7" s="126"/>
      <c r="L7" s="113" t="s">
        <v>10</v>
      </c>
      <c r="M7" s="113"/>
      <c r="N7" s="113"/>
      <c r="O7" s="113"/>
      <c r="P7" s="114"/>
    </row>
    <row r="8" spans="1:16" ht="12.75" customHeight="1">
      <c r="A8" s="120"/>
      <c r="B8" s="113"/>
      <c r="C8" s="113"/>
      <c r="D8" s="113"/>
      <c r="E8" s="113"/>
      <c r="F8" s="113"/>
      <c r="G8" s="113"/>
      <c r="H8" s="113" t="s">
        <v>14</v>
      </c>
      <c r="I8" s="115" t="s">
        <v>15</v>
      </c>
      <c r="J8" s="115"/>
      <c r="K8" s="115"/>
      <c r="L8" s="113" t="s">
        <v>16</v>
      </c>
      <c r="M8" s="113" t="s">
        <v>15</v>
      </c>
      <c r="N8" s="113"/>
      <c r="O8" s="113"/>
      <c r="P8" s="114"/>
    </row>
    <row r="9" spans="1:16" ht="37.5" customHeight="1">
      <c r="A9" s="120"/>
      <c r="B9" s="113"/>
      <c r="C9" s="113"/>
      <c r="D9" s="113"/>
      <c r="E9" s="113"/>
      <c r="F9" s="113"/>
      <c r="G9" s="113"/>
      <c r="H9" s="113"/>
      <c r="I9" s="10" t="s">
        <v>17</v>
      </c>
      <c r="J9" s="10" t="s">
        <v>18</v>
      </c>
      <c r="K9" s="10" t="s">
        <v>19</v>
      </c>
      <c r="L9" s="113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7">
        <v>16</v>
      </c>
    </row>
    <row r="11" spans="1:16" s="6" customFormat="1" ht="14.25" customHeight="1">
      <c r="A11" s="21" t="s">
        <v>5</v>
      </c>
      <c r="B11" s="25" t="s">
        <v>51</v>
      </c>
      <c r="C11" s="26"/>
      <c r="D11" s="73">
        <f>D17+D26</f>
        <v>6445905.9399999995</v>
      </c>
      <c r="E11" s="73">
        <f aca="true" t="shared" si="0" ref="E11:P11">E17+E26</f>
        <v>1933772.0899999999</v>
      </c>
      <c r="F11" s="73">
        <f t="shared" si="0"/>
        <v>4512133.85</v>
      </c>
      <c r="G11" s="73">
        <f t="shared" si="0"/>
        <v>2852845.5</v>
      </c>
      <c r="H11" s="73">
        <f t="shared" si="0"/>
        <v>855853.65</v>
      </c>
      <c r="I11" s="73">
        <f t="shared" si="0"/>
        <v>0</v>
      </c>
      <c r="J11" s="73">
        <f t="shared" si="0"/>
        <v>0</v>
      </c>
      <c r="K11" s="73">
        <f t="shared" si="0"/>
        <v>855853.65</v>
      </c>
      <c r="L11" s="73">
        <f t="shared" si="0"/>
        <v>1996991.85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4">
        <f t="shared" si="0"/>
        <v>1996991.85</v>
      </c>
    </row>
    <row r="12" spans="1:16" s="1" customFormat="1" ht="15" customHeight="1">
      <c r="A12" s="107" t="s">
        <v>21</v>
      </c>
      <c r="B12" s="105" t="s">
        <v>25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s="1" customFormat="1" ht="12.75">
      <c r="A13" s="107"/>
      <c r="B13" s="77" t="s">
        <v>67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</row>
    <row r="14" spans="1:16" s="1" customFormat="1" ht="12.75">
      <c r="A14" s="107"/>
      <c r="B14" s="77" t="s">
        <v>68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s="1" customFormat="1" ht="12.75">
      <c r="A15" s="107"/>
      <c r="B15" s="79" t="s">
        <v>69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s="1" customFormat="1" ht="12.75">
      <c r="A16" s="107"/>
      <c r="B16" s="121" t="s">
        <v>76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</row>
    <row r="17" spans="1:16" s="1" customFormat="1" ht="14.25" customHeight="1">
      <c r="A17" s="107"/>
      <c r="B17" s="12" t="s">
        <v>22</v>
      </c>
      <c r="C17" s="22" t="s">
        <v>26</v>
      </c>
      <c r="D17" s="65">
        <f aca="true" t="shared" si="1" ref="D17:P17">D18+D19+D20</f>
        <v>4601598.12</v>
      </c>
      <c r="E17" s="71">
        <f t="shared" si="1"/>
        <v>1380479.44</v>
      </c>
      <c r="F17" s="71">
        <f t="shared" si="1"/>
        <v>3221118.68</v>
      </c>
      <c r="G17" s="71">
        <f t="shared" si="1"/>
        <v>1084926.6800000002</v>
      </c>
      <c r="H17" s="71">
        <f t="shared" si="1"/>
        <v>325478</v>
      </c>
      <c r="I17" s="71">
        <f t="shared" si="1"/>
        <v>0</v>
      </c>
      <c r="J17" s="71">
        <f t="shared" si="1"/>
        <v>0</v>
      </c>
      <c r="K17" s="71">
        <f t="shared" si="1"/>
        <v>325478</v>
      </c>
      <c r="L17" s="71">
        <f t="shared" si="1"/>
        <v>759448.68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2">
        <f t="shared" si="1"/>
        <v>759448.68</v>
      </c>
    </row>
    <row r="18" spans="1:16" s="1" customFormat="1" ht="12.75">
      <c r="A18" s="107"/>
      <c r="B18" s="29" t="s">
        <v>46</v>
      </c>
      <c r="C18" s="98"/>
      <c r="D18" s="67">
        <f>SUM(E18+F18)</f>
        <v>0</v>
      </c>
      <c r="E18" s="67"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s="1" customFormat="1" ht="12.75">
      <c r="A19" s="107"/>
      <c r="B19" s="17" t="s">
        <v>38</v>
      </c>
      <c r="C19" s="99"/>
      <c r="D19" s="69">
        <f>E19+F19</f>
        <v>1084926.6800000002</v>
      </c>
      <c r="E19" s="69">
        <f>H19</f>
        <v>325478</v>
      </c>
      <c r="F19" s="69">
        <f>L19</f>
        <v>759448.68</v>
      </c>
      <c r="G19" s="69">
        <f>H19+L19</f>
        <v>1084926.6800000002</v>
      </c>
      <c r="H19" s="69">
        <f>K19</f>
        <v>325478</v>
      </c>
      <c r="I19" s="69"/>
      <c r="J19" s="69"/>
      <c r="K19" s="69">
        <v>325478</v>
      </c>
      <c r="L19" s="69">
        <f>P19</f>
        <v>759448.68</v>
      </c>
      <c r="M19" s="69"/>
      <c r="N19" s="69"/>
      <c r="O19" s="69"/>
      <c r="P19" s="70">
        <v>759448.68</v>
      </c>
    </row>
    <row r="20" spans="1:16" s="1" customFormat="1" ht="15" customHeight="1">
      <c r="A20" s="107"/>
      <c r="B20" s="16" t="s">
        <v>74</v>
      </c>
      <c r="C20" s="100"/>
      <c r="D20" s="67">
        <f>E20+F20</f>
        <v>3516671.44</v>
      </c>
      <c r="E20" s="67">
        <v>1055001.44</v>
      </c>
      <c r="F20" s="67">
        <v>2461670</v>
      </c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s="1" customFormat="1" ht="15" customHeight="1">
      <c r="A21" s="107" t="s">
        <v>34</v>
      </c>
      <c r="B21" s="105" t="s">
        <v>25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</row>
    <row r="22" spans="1:16" s="1" customFormat="1" ht="15" customHeight="1">
      <c r="A22" s="107"/>
      <c r="B22" s="77" t="s">
        <v>67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6" s="1" customFormat="1" ht="15" customHeight="1">
      <c r="A23" s="107"/>
      <c r="B23" s="77" t="s">
        <v>68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s="1" customFormat="1" ht="15" customHeight="1">
      <c r="A24" s="107"/>
      <c r="B24" s="79" t="s">
        <v>69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1:16" s="1" customFormat="1" ht="15" customHeight="1">
      <c r="A25" s="107"/>
      <c r="B25" s="79" t="s">
        <v>70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</row>
    <row r="26" spans="1:16" s="1" customFormat="1" ht="15" customHeight="1">
      <c r="A26" s="107"/>
      <c r="B26" s="12" t="s">
        <v>22</v>
      </c>
      <c r="C26" s="22" t="s">
        <v>26</v>
      </c>
      <c r="D26" s="65">
        <f>D27+D28</f>
        <v>1844307.8199999998</v>
      </c>
      <c r="E26" s="65">
        <f aca="true" t="shared" si="2" ref="E26:P26">E27+E28</f>
        <v>553292.65</v>
      </c>
      <c r="F26" s="65">
        <f t="shared" si="2"/>
        <v>1291015.17</v>
      </c>
      <c r="G26" s="65">
        <f t="shared" si="2"/>
        <v>1767918.8199999998</v>
      </c>
      <c r="H26" s="65">
        <f t="shared" si="2"/>
        <v>530375.65</v>
      </c>
      <c r="I26" s="65">
        <f t="shared" si="2"/>
        <v>0</v>
      </c>
      <c r="J26" s="65">
        <f t="shared" si="2"/>
        <v>0</v>
      </c>
      <c r="K26" s="65">
        <f t="shared" si="2"/>
        <v>530375.65</v>
      </c>
      <c r="L26" s="65">
        <f t="shared" si="2"/>
        <v>1237543.17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6">
        <f t="shared" si="2"/>
        <v>1237543.17</v>
      </c>
    </row>
    <row r="27" spans="1:16" s="1" customFormat="1" ht="15" customHeight="1">
      <c r="A27" s="107"/>
      <c r="B27" s="29" t="s">
        <v>46</v>
      </c>
      <c r="C27" s="98"/>
      <c r="D27" s="67">
        <v>76389</v>
      </c>
      <c r="E27" s="67">
        <v>22917</v>
      </c>
      <c r="F27" s="67">
        <v>53472</v>
      </c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1" customFormat="1" ht="15" customHeight="1">
      <c r="A28" s="107"/>
      <c r="B28" s="17" t="s">
        <v>38</v>
      </c>
      <c r="C28" s="99"/>
      <c r="D28" s="69">
        <f>E28+F28</f>
        <v>1767918.8199999998</v>
      </c>
      <c r="E28" s="69">
        <f>H28</f>
        <v>530375.65</v>
      </c>
      <c r="F28" s="69">
        <f>L28</f>
        <v>1237543.17</v>
      </c>
      <c r="G28" s="69">
        <f>H28+L28</f>
        <v>1767918.8199999998</v>
      </c>
      <c r="H28" s="69">
        <f>K28</f>
        <v>530375.65</v>
      </c>
      <c r="I28" s="69"/>
      <c r="J28" s="69"/>
      <c r="K28" s="69">
        <v>530375.65</v>
      </c>
      <c r="L28" s="69">
        <f>P28</f>
        <v>1237543.17</v>
      </c>
      <c r="M28" s="69"/>
      <c r="N28" s="69"/>
      <c r="O28" s="69"/>
      <c r="P28" s="70">
        <v>1237543.17</v>
      </c>
    </row>
    <row r="29" spans="1:16" s="1" customFormat="1" ht="16.5" customHeight="1">
      <c r="A29" s="28" t="s">
        <v>6</v>
      </c>
      <c r="B29" s="8" t="s">
        <v>56</v>
      </c>
      <c r="C29" s="8"/>
      <c r="D29" s="75">
        <f>D34+D41+D49++D56+D65+D75+D84+D92</f>
        <v>2931435.95</v>
      </c>
      <c r="E29" s="75">
        <f aca="true" t="shared" si="3" ref="E29:P29">E34+E41+E49++E56+E65+E75+E84+E92</f>
        <v>426022.13</v>
      </c>
      <c r="F29" s="75">
        <f t="shared" si="3"/>
        <v>2505413.8200000003</v>
      </c>
      <c r="G29" s="75">
        <f t="shared" si="3"/>
        <v>942105.52</v>
      </c>
      <c r="H29" s="75">
        <f t="shared" si="3"/>
        <v>129725.45999999999</v>
      </c>
      <c r="I29" s="75">
        <f t="shared" si="3"/>
        <v>0</v>
      </c>
      <c r="J29" s="75">
        <f t="shared" si="3"/>
        <v>0</v>
      </c>
      <c r="K29" s="75">
        <f t="shared" si="3"/>
        <v>129725.45999999999</v>
      </c>
      <c r="L29" s="75">
        <f t="shared" si="3"/>
        <v>812380.06</v>
      </c>
      <c r="M29" s="75">
        <f t="shared" si="3"/>
        <v>0</v>
      </c>
      <c r="N29" s="75">
        <f t="shared" si="3"/>
        <v>0</v>
      </c>
      <c r="O29" s="75">
        <f t="shared" si="3"/>
        <v>0</v>
      </c>
      <c r="P29" s="75">
        <f t="shared" si="3"/>
        <v>812380.06</v>
      </c>
    </row>
    <row r="30" spans="1:17" s="1" customFormat="1" ht="16.5" customHeight="1">
      <c r="A30" s="107" t="s">
        <v>53</v>
      </c>
      <c r="B30" s="105" t="s">
        <v>30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  <c r="Q30" s="7"/>
    </row>
    <row r="31" spans="1:17" s="1" customFormat="1" ht="13.5" customHeight="1">
      <c r="A31" s="107"/>
      <c r="B31" s="77" t="s">
        <v>31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7"/>
    </row>
    <row r="32" spans="1:17" s="1" customFormat="1" ht="12.75">
      <c r="A32" s="107"/>
      <c r="B32" s="121" t="s">
        <v>32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7"/>
    </row>
    <row r="33" spans="1:16" s="1" customFormat="1" ht="12.75">
      <c r="A33" s="107"/>
      <c r="B33" s="77" t="s">
        <v>33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s="1" customFormat="1" ht="12.75">
      <c r="A34" s="107"/>
      <c r="B34" s="12" t="s">
        <v>22</v>
      </c>
      <c r="C34" s="22" t="s">
        <v>35</v>
      </c>
      <c r="D34" s="57">
        <f>D35+D36</f>
        <v>287664</v>
      </c>
      <c r="E34" s="57">
        <f aca="true" t="shared" si="4" ref="E34:P34">E35+E36</f>
        <v>43144.729999999996</v>
      </c>
      <c r="F34" s="57">
        <f t="shared" si="4"/>
        <v>244519.27</v>
      </c>
      <c r="G34" s="57">
        <f t="shared" si="4"/>
        <v>46104</v>
      </c>
      <c r="H34" s="57">
        <f t="shared" si="4"/>
        <v>6914.73</v>
      </c>
      <c r="I34" s="57">
        <f t="shared" si="4"/>
        <v>0</v>
      </c>
      <c r="J34" s="57">
        <f t="shared" si="4"/>
        <v>0</v>
      </c>
      <c r="K34" s="57">
        <f t="shared" si="4"/>
        <v>6914.73</v>
      </c>
      <c r="L34" s="57">
        <f t="shared" si="4"/>
        <v>39189.27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8">
        <f t="shared" si="4"/>
        <v>39189.27</v>
      </c>
    </row>
    <row r="35" spans="1:16" s="1" customFormat="1" ht="15" customHeight="1">
      <c r="A35" s="107"/>
      <c r="B35" s="4" t="s">
        <v>52</v>
      </c>
      <c r="C35" s="94"/>
      <c r="D35" s="62">
        <v>241560</v>
      </c>
      <c r="E35" s="62">
        <v>36230</v>
      </c>
      <c r="F35" s="62">
        <v>205330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s="1" customFormat="1" ht="12.75">
      <c r="A36" s="107"/>
      <c r="B36" s="5" t="s">
        <v>38</v>
      </c>
      <c r="C36" s="95"/>
      <c r="D36" s="59">
        <f>E36+F36</f>
        <v>46104</v>
      </c>
      <c r="E36" s="59">
        <f>H36</f>
        <v>6914.73</v>
      </c>
      <c r="F36" s="59">
        <f>L36</f>
        <v>39189.27</v>
      </c>
      <c r="G36" s="59">
        <f>H36+L36</f>
        <v>46104</v>
      </c>
      <c r="H36" s="59">
        <f>K36</f>
        <v>6914.73</v>
      </c>
      <c r="I36" s="59">
        <v>0</v>
      </c>
      <c r="J36" s="59">
        <v>0</v>
      </c>
      <c r="K36" s="59">
        <v>6914.73</v>
      </c>
      <c r="L36" s="59">
        <f>P36</f>
        <v>39189.27</v>
      </c>
      <c r="M36" s="59">
        <v>0</v>
      </c>
      <c r="N36" s="59">
        <v>0</v>
      </c>
      <c r="O36" s="59">
        <v>0</v>
      </c>
      <c r="P36" s="64">
        <v>39189.27</v>
      </c>
    </row>
    <row r="37" spans="1:16" s="1" customFormat="1" ht="16.5" customHeight="1">
      <c r="A37" s="107" t="s">
        <v>54</v>
      </c>
      <c r="B37" s="105" t="s">
        <v>37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1:16" s="1" customFormat="1" ht="12" customHeight="1">
      <c r="A38" s="107"/>
      <c r="B38" s="77" t="s">
        <v>49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 s="1" customFormat="1" ht="12" customHeight="1">
      <c r="A39" s="107"/>
      <c r="B39" s="121" t="s">
        <v>66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1" customFormat="1" ht="12" customHeight="1">
      <c r="A40" s="107"/>
      <c r="B40" s="110" t="s">
        <v>65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2"/>
    </row>
    <row r="41" spans="1:16" s="1" customFormat="1" ht="16.5" customHeight="1">
      <c r="A41" s="107"/>
      <c r="B41" s="12" t="s">
        <v>22</v>
      </c>
      <c r="C41" s="22" t="s">
        <v>40</v>
      </c>
      <c r="D41" s="57">
        <f>D42+D43+D44</f>
        <v>303838</v>
      </c>
      <c r="E41" s="57">
        <f aca="true" t="shared" si="5" ref="E41:P41">E42+E43+E44</f>
        <v>0</v>
      </c>
      <c r="F41" s="57">
        <f t="shared" si="5"/>
        <v>303838</v>
      </c>
      <c r="G41" s="57">
        <f t="shared" si="5"/>
        <v>77281</v>
      </c>
      <c r="H41" s="57">
        <f t="shared" si="5"/>
        <v>0</v>
      </c>
      <c r="I41" s="57">
        <f t="shared" si="5"/>
        <v>0</v>
      </c>
      <c r="J41" s="57">
        <f t="shared" si="5"/>
        <v>0</v>
      </c>
      <c r="K41" s="57">
        <f t="shared" si="5"/>
        <v>0</v>
      </c>
      <c r="L41" s="57">
        <f t="shared" si="5"/>
        <v>77281</v>
      </c>
      <c r="M41" s="57">
        <f t="shared" si="5"/>
        <v>0</v>
      </c>
      <c r="N41" s="57">
        <f t="shared" si="5"/>
        <v>0</v>
      </c>
      <c r="O41" s="57">
        <f t="shared" si="5"/>
        <v>0</v>
      </c>
      <c r="P41" s="58">
        <f t="shared" si="5"/>
        <v>77281</v>
      </c>
    </row>
    <row r="42" spans="1:16" s="1" customFormat="1" ht="16.5" customHeight="1">
      <c r="A42" s="107"/>
      <c r="B42" s="4" t="s">
        <v>52</v>
      </c>
      <c r="C42" s="96"/>
      <c r="D42" s="48">
        <v>211345</v>
      </c>
      <c r="E42" s="48"/>
      <c r="F42" s="48">
        <v>211345</v>
      </c>
      <c r="G42" s="48"/>
      <c r="H42" s="48"/>
      <c r="I42" s="55"/>
      <c r="J42" s="55"/>
      <c r="K42" s="55"/>
      <c r="L42" s="48"/>
      <c r="M42" s="55"/>
      <c r="N42" s="55"/>
      <c r="O42" s="55"/>
      <c r="P42" s="56"/>
    </row>
    <row r="43" spans="1:16" s="19" customFormat="1" ht="12" customHeight="1">
      <c r="A43" s="107"/>
      <c r="B43" s="5" t="s">
        <v>38</v>
      </c>
      <c r="C43" s="97"/>
      <c r="D43" s="59">
        <f>F43</f>
        <v>77281</v>
      </c>
      <c r="E43" s="59"/>
      <c r="F43" s="59">
        <f>G43</f>
        <v>77281</v>
      </c>
      <c r="G43" s="59">
        <f>L43</f>
        <v>77281</v>
      </c>
      <c r="H43" s="59"/>
      <c r="I43" s="60"/>
      <c r="J43" s="60"/>
      <c r="K43" s="60"/>
      <c r="L43" s="59">
        <f>P43</f>
        <v>77281</v>
      </c>
      <c r="M43" s="60"/>
      <c r="N43" s="60"/>
      <c r="O43" s="60"/>
      <c r="P43" s="61">
        <v>77281</v>
      </c>
    </row>
    <row r="44" spans="1:16" s="1" customFormat="1" ht="12" customHeight="1">
      <c r="A44" s="107"/>
      <c r="B44" s="4" t="s">
        <v>39</v>
      </c>
      <c r="C44" s="97"/>
      <c r="D44" s="48">
        <f>F44</f>
        <v>15212</v>
      </c>
      <c r="E44" s="48"/>
      <c r="F44" s="48">
        <v>15212</v>
      </c>
      <c r="G44" s="48"/>
      <c r="H44" s="48"/>
      <c r="I44" s="55"/>
      <c r="J44" s="55"/>
      <c r="K44" s="55"/>
      <c r="L44" s="48"/>
      <c r="M44" s="55"/>
      <c r="N44" s="55"/>
      <c r="O44" s="55"/>
      <c r="P44" s="56"/>
    </row>
    <row r="45" spans="1:16" s="1" customFormat="1" ht="12" customHeight="1">
      <c r="A45" s="76" t="s">
        <v>48</v>
      </c>
      <c r="B45" s="102" t="s">
        <v>44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</row>
    <row r="46" spans="1:16" s="1" customFormat="1" ht="12" customHeight="1">
      <c r="A46" s="108"/>
      <c r="B46" s="88" t="s">
        <v>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</row>
    <row r="47" spans="1:16" s="1" customFormat="1" ht="12" customHeight="1">
      <c r="A47" s="108"/>
      <c r="B47" s="88" t="s">
        <v>58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</row>
    <row r="48" spans="1:16" s="1" customFormat="1" ht="12" customHeight="1">
      <c r="A48" s="108"/>
      <c r="B48" s="90" t="s">
        <v>59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</row>
    <row r="49" spans="1:16" s="1" customFormat="1" ht="12" customHeight="1">
      <c r="A49" s="108"/>
      <c r="B49" s="18" t="s">
        <v>22</v>
      </c>
      <c r="C49" s="22" t="s">
        <v>42</v>
      </c>
      <c r="D49" s="33">
        <f>D50+D51</f>
        <v>250579.7</v>
      </c>
      <c r="E49" s="33">
        <f aca="true" t="shared" si="6" ref="E49:P49">E50+E51</f>
        <v>69462.46</v>
      </c>
      <c r="F49" s="33">
        <f t="shared" si="6"/>
        <v>181117.24</v>
      </c>
      <c r="G49" s="33">
        <f t="shared" si="6"/>
        <v>6549.7</v>
      </c>
      <c r="H49" s="33">
        <f t="shared" si="6"/>
        <v>982.46</v>
      </c>
      <c r="I49" s="33">
        <f t="shared" si="6"/>
        <v>0</v>
      </c>
      <c r="J49" s="33">
        <f t="shared" si="6"/>
        <v>0</v>
      </c>
      <c r="K49" s="33">
        <f t="shared" si="6"/>
        <v>982.46</v>
      </c>
      <c r="L49" s="33">
        <f t="shared" si="6"/>
        <v>5567.24</v>
      </c>
      <c r="M49" s="33">
        <f t="shared" si="6"/>
        <v>0</v>
      </c>
      <c r="N49" s="33">
        <f t="shared" si="6"/>
        <v>0</v>
      </c>
      <c r="O49" s="33">
        <f t="shared" si="6"/>
        <v>0</v>
      </c>
      <c r="P49" s="34">
        <f t="shared" si="6"/>
        <v>5567.24</v>
      </c>
    </row>
    <row r="50" spans="1:16" s="1" customFormat="1" ht="12" customHeight="1">
      <c r="A50" s="108"/>
      <c r="B50" s="4" t="s">
        <v>52</v>
      </c>
      <c r="C50" s="96"/>
      <c r="D50" s="48">
        <v>244030</v>
      </c>
      <c r="E50" s="48">
        <v>68480</v>
      </c>
      <c r="F50" s="48">
        <v>175550</v>
      </c>
      <c r="G50" s="48"/>
      <c r="H50" s="48"/>
      <c r="I50" s="55"/>
      <c r="J50" s="55"/>
      <c r="K50" s="55"/>
      <c r="L50" s="48"/>
      <c r="M50" s="55"/>
      <c r="N50" s="55"/>
      <c r="O50" s="55"/>
      <c r="P50" s="56"/>
    </row>
    <row r="51" spans="1:16" s="1" customFormat="1" ht="12" customHeight="1">
      <c r="A51" s="109"/>
      <c r="B51" s="3" t="s">
        <v>38</v>
      </c>
      <c r="C51" s="101"/>
      <c r="D51" s="45">
        <f>E51+F51</f>
        <v>6549.7</v>
      </c>
      <c r="E51" s="45">
        <f>H51</f>
        <v>982.46</v>
      </c>
      <c r="F51" s="45">
        <f>L51</f>
        <v>5567.24</v>
      </c>
      <c r="G51" s="45">
        <f>H51+L51</f>
        <v>6549.7</v>
      </c>
      <c r="H51" s="45">
        <f>K51</f>
        <v>982.46</v>
      </c>
      <c r="I51" s="46"/>
      <c r="J51" s="46"/>
      <c r="K51" s="46">
        <v>982.46</v>
      </c>
      <c r="L51" s="45">
        <f>P51</f>
        <v>5567.24</v>
      </c>
      <c r="M51" s="45">
        <v>0</v>
      </c>
      <c r="N51" s="45">
        <v>0</v>
      </c>
      <c r="O51" s="45">
        <v>0</v>
      </c>
      <c r="P51" s="54">
        <v>5567.24</v>
      </c>
    </row>
    <row r="52" spans="1:16" s="1" customFormat="1" ht="12" customHeight="1">
      <c r="A52" s="107" t="s">
        <v>36</v>
      </c>
      <c r="B52" s="102" t="s">
        <v>23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</row>
    <row r="53" spans="1:16" s="1" customFormat="1" ht="12" customHeight="1">
      <c r="A53" s="107"/>
      <c r="B53" s="88" t="s">
        <v>24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1:16" s="1" customFormat="1" ht="12" customHeight="1">
      <c r="A54" s="107"/>
      <c r="B54" s="90" t="s">
        <v>64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</row>
    <row r="55" spans="1:16" s="1" customFormat="1" ht="12" customHeight="1">
      <c r="A55" s="107"/>
      <c r="B55" s="88" t="s">
        <v>29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</row>
    <row r="56" spans="1:16" s="1" customFormat="1" ht="15.75" customHeight="1">
      <c r="A56" s="107"/>
      <c r="B56" s="15" t="s">
        <v>22</v>
      </c>
      <c r="C56" s="22" t="s">
        <v>42</v>
      </c>
      <c r="D56" s="41">
        <f>D57+D58+D59</f>
        <v>526360</v>
      </c>
      <c r="E56" s="41">
        <f aca="true" t="shared" si="7" ref="E56:P56">E57+E58+E59</f>
        <v>78963</v>
      </c>
      <c r="F56" s="41">
        <f t="shared" si="7"/>
        <v>447397</v>
      </c>
      <c r="G56" s="41">
        <f t="shared" si="7"/>
        <v>95806</v>
      </c>
      <c r="H56" s="41">
        <f t="shared" si="7"/>
        <v>14372</v>
      </c>
      <c r="I56" s="41">
        <f t="shared" si="7"/>
        <v>0</v>
      </c>
      <c r="J56" s="41">
        <f t="shared" si="7"/>
        <v>0</v>
      </c>
      <c r="K56" s="41">
        <f t="shared" si="7"/>
        <v>14372</v>
      </c>
      <c r="L56" s="41">
        <f t="shared" si="7"/>
        <v>81434</v>
      </c>
      <c r="M56" s="41">
        <f t="shared" si="7"/>
        <v>0</v>
      </c>
      <c r="N56" s="41">
        <f t="shared" si="7"/>
        <v>0</v>
      </c>
      <c r="O56" s="41">
        <f t="shared" si="7"/>
        <v>0</v>
      </c>
      <c r="P56" s="42">
        <f t="shared" si="7"/>
        <v>81434</v>
      </c>
    </row>
    <row r="57" spans="1:16" s="1" customFormat="1" ht="14.25" customHeight="1">
      <c r="A57" s="107"/>
      <c r="B57" s="4" t="s">
        <v>52</v>
      </c>
      <c r="C57" s="85"/>
      <c r="D57" s="35">
        <v>334748</v>
      </c>
      <c r="E57" s="35">
        <v>50219</v>
      </c>
      <c r="F57" s="35">
        <v>284529</v>
      </c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1:16" s="1" customFormat="1" ht="12" customHeight="1">
      <c r="A58" s="107"/>
      <c r="B58" s="3" t="s">
        <v>38</v>
      </c>
      <c r="C58" s="86"/>
      <c r="D58" s="45">
        <f>E58+F58</f>
        <v>95806</v>
      </c>
      <c r="E58" s="45">
        <f>H58</f>
        <v>14372</v>
      </c>
      <c r="F58" s="45">
        <f>L58</f>
        <v>81434</v>
      </c>
      <c r="G58" s="45">
        <f>H58+L58</f>
        <v>95806</v>
      </c>
      <c r="H58" s="45">
        <f>K58</f>
        <v>14372</v>
      </c>
      <c r="I58" s="45">
        <v>0</v>
      </c>
      <c r="J58" s="45">
        <v>0</v>
      </c>
      <c r="K58" s="45">
        <v>14372</v>
      </c>
      <c r="L58" s="45">
        <f>P58</f>
        <v>81434</v>
      </c>
      <c r="M58" s="45">
        <v>0</v>
      </c>
      <c r="N58" s="45">
        <v>0</v>
      </c>
      <c r="O58" s="45">
        <v>0</v>
      </c>
      <c r="P58" s="54">
        <v>81434</v>
      </c>
    </row>
    <row r="59" spans="1:16" s="1" customFormat="1" ht="12" customHeight="1">
      <c r="A59" s="107"/>
      <c r="B59" s="9" t="s">
        <v>39</v>
      </c>
      <c r="C59" s="86"/>
      <c r="D59" s="48">
        <f>E59+F59</f>
        <v>95806</v>
      </c>
      <c r="E59" s="48">
        <v>14372</v>
      </c>
      <c r="F59" s="48">
        <v>81434</v>
      </c>
      <c r="G59" s="48"/>
      <c r="H59" s="48"/>
      <c r="I59" s="49"/>
      <c r="J59" s="49"/>
      <c r="K59" s="49"/>
      <c r="L59" s="48"/>
      <c r="M59" s="49"/>
      <c r="N59" s="49"/>
      <c r="O59" s="49"/>
      <c r="P59" s="50"/>
    </row>
    <row r="60" spans="1:16" s="1" customFormat="1" ht="12" customHeight="1">
      <c r="A60" s="76" t="s">
        <v>41</v>
      </c>
      <c r="B60" s="102" t="s">
        <v>61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</row>
    <row r="61" spans="1:16" s="1" customFormat="1" ht="12" customHeight="1">
      <c r="A61" s="108"/>
      <c r="B61" s="88" t="s">
        <v>62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</row>
    <row r="62" spans="1:16" s="1" customFormat="1" ht="12" customHeight="1">
      <c r="A62" s="108"/>
      <c r="B62" s="82" t="s">
        <v>63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</row>
    <row r="63" spans="1:16" s="1" customFormat="1" ht="12" customHeight="1">
      <c r="A63" s="108"/>
      <c r="B63" s="90" t="s">
        <v>71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1"/>
    </row>
    <row r="64" spans="1:16" s="1" customFormat="1" ht="12" customHeight="1">
      <c r="A64" s="108"/>
      <c r="B64" s="88" t="s">
        <v>29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</row>
    <row r="65" spans="1:16" s="1" customFormat="1" ht="12" customHeight="1">
      <c r="A65" s="108"/>
      <c r="B65" s="15" t="s">
        <v>22</v>
      </c>
      <c r="C65" s="22" t="s">
        <v>42</v>
      </c>
      <c r="D65" s="41">
        <f aca="true" t="shared" si="8" ref="D65:P65">D66+D67+D68+D69</f>
        <v>140080</v>
      </c>
      <c r="E65" s="41">
        <f t="shared" si="8"/>
        <v>21012</v>
      </c>
      <c r="F65" s="41">
        <f t="shared" si="8"/>
        <v>119068</v>
      </c>
      <c r="G65" s="41">
        <f t="shared" si="8"/>
        <v>44920</v>
      </c>
      <c r="H65" s="41">
        <f t="shared" si="8"/>
        <v>6738</v>
      </c>
      <c r="I65" s="41">
        <f t="shared" si="8"/>
        <v>0</v>
      </c>
      <c r="J65" s="41">
        <f t="shared" si="8"/>
        <v>0</v>
      </c>
      <c r="K65" s="41">
        <f t="shared" si="8"/>
        <v>6738</v>
      </c>
      <c r="L65" s="41">
        <f t="shared" si="8"/>
        <v>38182</v>
      </c>
      <c r="M65" s="41">
        <f t="shared" si="8"/>
        <v>0</v>
      </c>
      <c r="N65" s="41">
        <f t="shared" si="8"/>
        <v>0</v>
      </c>
      <c r="O65" s="41">
        <f t="shared" si="8"/>
        <v>0</v>
      </c>
      <c r="P65" s="42">
        <f t="shared" si="8"/>
        <v>38182</v>
      </c>
    </row>
    <row r="66" spans="1:16" s="1" customFormat="1" ht="12" customHeight="1">
      <c r="A66" s="108"/>
      <c r="B66" s="4" t="s">
        <v>52</v>
      </c>
      <c r="C66" s="85"/>
      <c r="D66" s="35">
        <f>E66+F66</f>
        <v>28080</v>
      </c>
      <c r="E66" s="35">
        <v>4212</v>
      </c>
      <c r="F66" s="35">
        <v>23868</v>
      </c>
      <c r="G66" s="35"/>
      <c r="H66" s="35"/>
      <c r="I66" s="49"/>
      <c r="J66" s="49"/>
      <c r="K66" s="49"/>
      <c r="L66" s="35"/>
      <c r="M66" s="49"/>
      <c r="N66" s="49"/>
      <c r="O66" s="49"/>
      <c r="P66" s="50"/>
    </row>
    <row r="67" spans="1:16" s="1" customFormat="1" ht="12" customHeight="1">
      <c r="A67" s="108"/>
      <c r="B67" s="31" t="s">
        <v>38</v>
      </c>
      <c r="C67" s="86"/>
      <c r="D67" s="45">
        <f>E67+F67</f>
        <v>44920</v>
      </c>
      <c r="E67" s="45">
        <v>6738</v>
      </c>
      <c r="F67" s="45">
        <v>38182</v>
      </c>
      <c r="G67" s="45">
        <f>H67+L67</f>
        <v>44920</v>
      </c>
      <c r="H67" s="45">
        <f>K67</f>
        <v>6738</v>
      </c>
      <c r="I67" s="46"/>
      <c r="J67" s="46"/>
      <c r="K67" s="46">
        <v>6738</v>
      </c>
      <c r="L67" s="45">
        <f>P67</f>
        <v>38182</v>
      </c>
      <c r="M67" s="46"/>
      <c r="N67" s="46"/>
      <c r="O67" s="46"/>
      <c r="P67" s="47">
        <v>38182</v>
      </c>
    </row>
    <row r="68" spans="1:16" s="1" customFormat="1" ht="12" customHeight="1">
      <c r="A68" s="108"/>
      <c r="B68" s="9" t="s">
        <v>39</v>
      </c>
      <c r="C68" s="86"/>
      <c r="D68" s="48">
        <f>E68+F68</f>
        <v>44920</v>
      </c>
      <c r="E68" s="48">
        <v>6738</v>
      </c>
      <c r="F68" s="48">
        <v>38182</v>
      </c>
      <c r="G68" s="48"/>
      <c r="H68" s="48"/>
      <c r="I68" s="49"/>
      <c r="J68" s="49"/>
      <c r="K68" s="49"/>
      <c r="L68" s="48"/>
      <c r="M68" s="49"/>
      <c r="N68" s="49"/>
      <c r="O68" s="49"/>
      <c r="P68" s="50"/>
    </row>
    <row r="69" spans="1:16" s="1" customFormat="1" ht="12" customHeight="1">
      <c r="A69" s="108"/>
      <c r="B69" s="30" t="s">
        <v>60</v>
      </c>
      <c r="C69" s="86"/>
      <c r="D69" s="51">
        <f>E69+F69</f>
        <v>22160</v>
      </c>
      <c r="E69" s="51">
        <v>3324</v>
      </c>
      <c r="F69" s="51">
        <v>18836</v>
      </c>
      <c r="G69" s="51"/>
      <c r="H69" s="51"/>
      <c r="I69" s="52"/>
      <c r="J69" s="52"/>
      <c r="K69" s="52"/>
      <c r="L69" s="51"/>
      <c r="M69" s="52"/>
      <c r="N69" s="52"/>
      <c r="O69" s="52"/>
      <c r="P69" s="53"/>
    </row>
    <row r="70" spans="1:16" s="1" customFormat="1" ht="12" customHeight="1">
      <c r="A70" s="76" t="s">
        <v>43</v>
      </c>
      <c r="B70" s="102" t="s">
        <v>44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</row>
    <row r="71" spans="1:16" s="1" customFormat="1" ht="12" customHeight="1">
      <c r="A71" s="108"/>
      <c r="B71" s="88" t="s">
        <v>0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1:16" s="1" customFormat="1" ht="12" customHeight="1">
      <c r="A72" s="108"/>
      <c r="B72" s="82" t="s">
        <v>72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</row>
    <row r="73" spans="1:16" s="1" customFormat="1" ht="12" customHeight="1">
      <c r="A73" s="108"/>
      <c r="B73" s="90" t="s">
        <v>73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1"/>
    </row>
    <row r="74" spans="1:16" s="1" customFormat="1" ht="12" customHeight="1">
      <c r="A74" s="108"/>
      <c r="B74" s="88" t="s">
        <v>29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1:16" s="1" customFormat="1" ht="12" customHeight="1">
      <c r="A75" s="108"/>
      <c r="B75" s="15" t="s">
        <v>22</v>
      </c>
      <c r="C75" s="22" t="s">
        <v>42</v>
      </c>
      <c r="D75" s="41">
        <f>D76+D77+D78</f>
        <v>177477</v>
      </c>
      <c r="E75" s="41">
        <f aca="true" t="shared" si="9" ref="E75:P75">E76+E77+E78</f>
        <v>26621</v>
      </c>
      <c r="F75" s="41">
        <f t="shared" si="9"/>
        <v>150856</v>
      </c>
      <c r="G75" s="41">
        <f t="shared" si="9"/>
        <v>163714</v>
      </c>
      <c r="H75" s="41">
        <f t="shared" si="9"/>
        <v>24557</v>
      </c>
      <c r="I75" s="41">
        <f t="shared" si="9"/>
        <v>0</v>
      </c>
      <c r="J75" s="41">
        <f t="shared" si="9"/>
        <v>0</v>
      </c>
      <c r="K75" s="41">
        <f t="shared" si="9"/>
        <v>24557</v>
      </c>
      <c r="L75" s="41">
        <f t="shared" si="9"/>
        <v>139157</v>
      </c>
      <c r="M75" s="41">
        <f t="shared" si="9"/>
        <v>0</v>
      </c>
      <c r="N75" s="41">
        <f t="shared" si="9"/>
        <v>0</v>
      </c>
      <c r="O75" s="41">
        <f t="shared" si="9"/>
        <v>0</v>
      </c>
      <c r="P75" s="42">
        <f t="shared" si="9"/>
        <v>139157</v>
      </c>
    </row>
    <row r="76" spans="1:16" s="1" customFormat="1" ht="12" customHeight="1">
      <c r="A76" s="108"/>
      <c r="B76" s="4" t="s">
        <v>52</v>
      </c>
      <c r="C76" s="85"/>
      <c r="D76" s="43">
        <f>E76+F76</f>
        <v>2509</v>
      </c>
      <c r="E76" s="43">
        <v>376</v>
      </c>
      <c r="F76" s="43">
        <v>2133</v>
      </c>
      <c r="G76" s="43"/>
      <c r="H76" s="43"/>
      <c r="I76" s="43"/>
      <c r="J76" s="43"/>
      <c r="K76" s="43"/>
      <c r="L76" s="43"/>
      <c r="M76" s="43"/>
      <c r="N76" s="43"/>
      <c r="O76" s="43"/>
      <c r="P76" s="44"/>
    </row>
    <row r="77" spans="1:16" s="1" customFormat="1" ht="12" customHeight="1">
      <c r="A77" s="108"/>
      <c r="B77" s="3" t="s">
        <v>38</v>
      </c>
      <c r="C77" s="86"/>
      <c r="D77" s="45">
        <f>E77+F77</f>
        <v>163714</v>
      </c>
      <c r="E77" s="45">
        <f>H77</f>
        <v>24557</v>
      </c>
      <c r="F77" s="45">
        <f>L77</f>
        <v>139157</v>
      </c>
      <c r="G77" s="45">
        <f>H77+L77</f>
        <v>163714</v>
      </c>
      <c r="H77" s="45">
        <f>K77</f>
        <v>24557</v>
      </c>
      <c r="I77" s="46"/>
      <c r="J77" s="46"/>
      <c r="K77" s="46">
        <v>24557</v>
      </c>
      <c r="L77" s="45">
        <f>P77</f>
        <v>139157</v>
      </c>
      <c r="M77" s="46"/>
      <c r="N77" s="46"/>
      <c r="O77" s="46"/>
      <c r="P77" s="47">
        <v>139157</v>
      </c>
    </row>
    <row r="78" spans="1:16" s="1" customFormat="1" ht="12" customHeight="1">
      <c r="A78" s="109"/>
      <c r="B78" s="9" t="s">
        <v>39</v>
      </c>
      <c r="C78" s="92"/>
      <c r="D78" s="48">
        <f>E78+F78</f>
        <v>11254</v>
      </c>
      <c r="E78" s="48">
        <v>1688</v>
      </c>
      <c r="F78" s="48">
        <v>9566</v>
      </c>
      <c r="G78" s="48"/>
      <c r="H78" s="48"/>
      <c r="I78" s="49"/>
      <c r="J78" s="49"/>
      <c r="K78" s="49"/>
      <c r="L78" s="48"/>
      <c r="M78" s="49"/>
      <c r="N78" s="49"/>
      <c r="O78" s="49"/>
      <c r="P78" s="50"/>
    </row>
    <row r="79" spans="1:16" s="1" customFormat="1" ht="12" customHeight="1">
      <c r="A79" s="76" t="s">
        <v>45</v>
      </c>
      <c r="B79" s="105" t="s">
        <v>78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6"/>
    </row>
    <row r="80" spans="1:16" s="1" customFormat="1" ht="12" customHeight="1">
      <c r="A80" s="108"/>
      <c r="B80" s="77" t="s">
        <v>49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8"/>
    </row>
    <row r="81" spans="1:16" s="1" customFormat="1" ht="12" customHeight="1">
      <c r="A81" s="108"/>
      <c r="B81" s="121" t="s">
        <v>79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2"/>
    </row>
    <row r="82" spans="1:16" s="1" customFormat="1" ht="12" customHeight="1">
      <c r="A82" s="108"/>
      <c r="B82" s="90" t="s">
        <v>80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</row>
    <row r="83" spans="1:16" s="1" customFormat="1" ht="12" customHeight="1">
      <c r="A83" s="108"/>
      <c r="B83" s="88" t="s">
        <v>29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1:16" s="1" customFormat="1" ht="12" customHeight="1">
      <c r="A84" s="108"/>
      <c r="B84" s="15" t="s">
        <v>22</v>
      </c>
      <c r="C84" s="22" t="s">
        <v>42</v>
      </c>
      <c r="D84" s="41">
        <f>D85+D86+D87</f>
        <v>324771</v>
      </c>
      <c r="E84" s="41">
        <f aca="true" t="shared" si="10" ref="E84:P84">E85+E86+E87</f>
        <v>48719</v>
      </c>
      <c r="F84" s="41">
        <f t="shared" si="10"/>
        <v>276052</v>
      </c>
      <c r="G84" s="41">
        <f t="shared" si="10"/>
        <v>229149</v>
      </c>
      <c r="H84" s="41">
        <f t="shared" si="10"/>
        <v>34374</v>
      </c>
      <c r="I84" s="41">
        <f t="shared" si="10"/>
        <v>0</v>
      </c>
      <c r="J84" s="41">
        <f t="shared" si="10"/>
        <v>0</v>
      </c>
      <c r="K84" s="41">
        <f t="shared" si="10"/>
        <v>34374</v>
      </c>
      <c r="L84" s="41">
        <f t="shared" si="10"/>
        <v>194775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2">
        <f t="shared" si="10"/>
        <v>194775</v>
      </c>
    </row>
    <row r="85" spans="1:16" s="1" customFormat="1" ht="12" customHeight="1">
      <c r="A85" s="108"/>
      <c r="B85" s="4" t="s">
        <v>52</v>
      </c>
      <c r="C85" s="85"/>
      <c r="D85" s="43">
        <f>E85+F85</f>
        <v>0</v>
      </c>
      <c r="E85" s="43">
        <v>0</v>
      </c>
      <c r="F85" s="43">
        <v>0</v>
      </c>
      <c r="G85" s="43"/>
      <c r="H85" s="43"/>
      <c r="I85" s="43"/>
      <c r="J85" s="43"/>
      <c r="K85" s="43"/>
      <c r="L85" s="43"/>
      <c r="M85" s="43"/>
      <c r="N85" s="43"/>
      <c r="O85" s="43"/>
      <c r="P85" s="44"/>
    </row>
    <row r="86" spans="1:16" s="1" customFormat="1" ht="12" customHeight="1">
      <c r="A86" s="108"/>
      <c r="B86" s="3" t="s">
        <v>38</v>
      </c>
      <c r="C86" s="86"/>
      <c r="D86" s="45">
        <f>E86+F86</f>
        <v>229149</v>
      </c>
      <c r="E86" s="45">
        <f>H86</f>
        <v>34374</v>
      </c>
      <c r="F86" s="45">
        <f>L86</f>
        <v>194775</v>
      </c>
      <c r="G86" s="45">
        <f>H86+L86</f>
        <v>229149</v>
      </c>
      <c r="H86" s="45">
        <f>K86</f>
        <v>34374</v>
      </c>
      <c r="I86" s="46"/>
      <c r="J86" s="46"/>
      <c r="K86" s="46">
        <v>34374</v>
      </c>
      <c r="L86" s="45">
        <f>P86</f>
        <v>194775</v>
      </c>
      <c r="M86" s="46"/>
      <c r="N86" s="46"/>
      <c r="O86" s="46"/>
      <c r="P86" s="47">
        <v>194775</v>
      </c>
    </row>
    <row r="87" spans="1:16" s="1" customFormat="1" ht="12" customHeight="1">
      <c r="A87" s="109"/>
      <c r="B87" s="9" t="s">
        <v>39</v>
      </c>
      <c r="C87" s="92"/>
      <c r="D87" s="48">
        <f>E87+F87</f>
        <v>95622</v>
      </c>
      <c r="E87" s="48">
        <v>14345</v>
      </c>
      <c r="F87" s="48">
        <v>81277</v>
      </c>
      <c r="G87" s="48"/>
      <c r="H87" s="48"/>
      <c r="I87" s="49"/>
      <c r="J87" s="49"/>
      <c r="K87" s="49"/>
      <c r="L87" s="48"/>
      <c r="M87" s="49"/>
      <c r="N87" s="49"/>
      <c r="O87" s="49"/>
      <c r="P87" s="50"/>
    </row>
    <row r="88" spans="1:16" s="1" customFormat="1" ht="12" customHeight="1">
      <c r="A88" s="107" t="s">
        <v>77</v>
      </c>
      <c r="B88" s="82" t="s">
        <v>27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s="1" customFormat="1" ht="12" customHeight="1">
      <c r="A89" s="107"/>
      <c r="B89" s="82" t="s">
        <v>28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</row>
    <row r="90" spans="1:16" s="1" customFormat="1" ht="12" customHeight="1">
      <c r="A90" s="107"/>
      <c r="B90" s="90" t="s">
        <v>47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</row>
    <row r="91" spans="1:16" s="1" customFormat="1" ht="12" customHeight="1">
      <c r="A91" s="107"/>
      <c r="B91" s="88" t="s">
        <v>29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1:16" s="1" customFormat="1" ht="15" customHeight="1">
      <c r="A92" s="107"/>
      <c r="B92" s="23" t="s">
        <v>22</v>
      </c>
      <c r="C92" s="22" t="s">
        <v>2</v>
      </c>
      <c r="D92" s="33">
        <f>D93+D94</f>
        <v>920666.25</v>
      </c>
      <c r="E92" s="33">
        <f aca="true" t="shared" si="11" ref="E92:P92">E93+E94</f>
        <v>138099.94</v>
      </c>
      <c r="F92" s="33">
        <f t="shared" si="11"/>
        <v>782566.31</v>
      </c>
      <c r="G92" s="33">
        <f t="shared" si="11"/>
        <v>278581.82</v>
      </c>
      <c r="H92" s="33">
        <f t="shared" si="11"/>
        <v>41787.27</v>
      </c>
      <c r="I92" s="33">
        <f t="shared" si="11"/>
        <v>0</v>
      </c>
      <c r="J92" s="33">
        <f t="shared" si="11"/>
        <v>0</v>
      </c>
      <c r="K92" s="33">
        <f t="shared" si="11"/>
        <v>41787.27</v>
      </c>
      <c r="L92" s="33">
        <f t="shared" si="11"/>
        <v>236794.55</v>
      </c>
      <c r="M92" s="33">
        <f t="shared" si="11"/>
        <v>0</v>
      </c>
      <c r="N92" s="33">
        <f t="shared" si="11"/>
        <v>0</v>
      </c>
      <c r="O92" s="33">
        <f t="shared" si="11"/>
        <v>0</v>
      </c>
      <c r="P92" s="34">
        <f t="shared" si="11"/>
        <v>236794.55</v>
      </c>
    </row>
    <row r="93" spans="1:16" s="1" customFormat="1" ht="12" customHeight="1">
      <c r="A93" s="107"/>
      <c r="B93" s="4" t="s">
        <v>52</v>
      </c>
      <c r="C93" s="85"/>
      <c r="D93" s="35">
        <f>E93+F93</f>
        <v>642084.43</v>
      </c>
      <c r="E93" s="35">
        <v>96312.67</v>
      </c>
      <c r="F93" s="35">
        <v>545771.76</v>
      </c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1:16" s="1" customFormat="1" ht="12" customHeight="1" thickBot="1">
      <c r="A94" s="130"/>
      <c r="B94" s="32" t="s">
        <v>38</v>
      </c>
      <c r="C94" s="87"/>
      <c r="D94" s="37">
        <f>E94+F94</f>
        <v>278581.82</v>
      </c>
      <c r="E94" s="37">
        <f>H94</f>
        <v>41787.27</v>
      </c>
      <c r="F94" s="37">
        <f>L94</f>
        <v>236794.55</v>
      </c>
      <c r="G94" s="37">
        <f>H94+L94</f>
        <v>278581.82</v>
      </c>
      <c r="H94" s="37">
        <f>K94</f>
        <v>41787.27</v>
      </c>
      <c r="I94" s="37">
        <v>0</v>
      </c>
      <c r="J94" s="37">
        <v>0</v>
      </c>
      <c r="K94" s="37">
        <v>41787.27</v>
      </c>
      <c r="L94" s="37">
        <f>P94</f>
        <v>236794.55</v>
      </c>
      <c r="M94" s="37">
        <v>0</v>
      </c>
      <c r="N94" s="37">
        <v>0</v>
      </c>
      <c r="O94" s="37">
        <v>0</v>
      </c>
      <c r="P94" s="38">
        <v>236794.55</v>
      </c>
    </row>
    <row r="95" spans="1:16" ht="18" customHeight="1" thickBot="1">
      <c r="A95" s="128" t="s">
        <v>1</v>
      </c>
      <c r="B95" s="129"/>
      <c r="C95" s="129"/>
      <c r="D95" s="39">
        <f aca="true" t="shared" si="12" ref="D95:P95">D11+D29</f>
        <v>9377341.89</v>
      </c>
      <c r="E95" s="39">
        <f t="shared" si="12"/>
        <v>2359794.2199999997</v>
      </c>
      <c r="F95" s="39">
        <f t="shared" si="12"/>
        <v>7017547.67</v>
      </c>
      <c r="G95" s="39">
        <f t="shared" si="12"/>
        <v>3794951.02</v>
      </c>
      <c r="H95" s="39">
        <f t="shared" si="12"/>
        <v>985579.11</v>
      </c>
      <c r="I95" s="39">
        <f t="shared" si="12"/>
        <v>0</v>
      </c>
      <c r="J95" s="39">
        <f t="shared" si="12"/>
        <v>0</v>
      </c>
      <c r="K95" s="39">
        <f t="shared" si="12"/>
        <v>985579.11</v>
      </c>
      <c r="L95" s="39">
        <f t="shared" si="12"/>
        <v>2809371.91</v>
      </c>
      <c r="M95" s="39">
        <f t="shared" si="12"/>
        <v>0</v>
      </c>
      <c r="N95" s="39">
        <f t="shared" si="12"/>
        <v>0</v>
      </c>
      <c r="O95" s="39">
        <f t="shared" si="12"/>
        <v>0</v>
      </c>
      <c r="P95" s="40">
        <f t="shared" si="12"/>
        <v>2809371.91</v>
      </c>
    </row>
    <row r="96" spans="1:16" ht="12.75" customHeight="1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2.75">
      <c r="A97" s="20"/>
    </row>
    <row r="98" spans="1:16" ht="12.75">
      <c r="A98" s="20"/>
      <c r="N98" s="93"/>
      <c r="O98" s="93"/>
      <c r="P98" s="93"/>
    </row>
    <row r="99" ht="12.75">
      <c r="A99" s="20"/>
    </row>
    <row r="100" spans="1:16" ht="12.75">
      <c r="A100" s="20"/>
      <c r="N100" s="93"/>
      <c r="O100" s="93"/>
      <c r="P100" s="93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</sheetData>
  <sheetProtection/>
  <mergeCells count="87">
    <mergeCell ref="A79:A87"/>
    <mergeCell ref="B79:P79"/>
    <mergeCell ref="B80:P80"/>
    <mergeCell ref="B81:P81"/>
    <mergeCell ref="B82:P82"/>
    <mergeCell ref="B83:P83"/>
    <mergeCell ref="C85:C87"/>
    <mergeCell ref="C57:C59"/>
    <mergeCell ref="A88:A94"/>
    <mergeCell ref="A60:A69"/>
    <mergeCell ref="B64:P64"/>
    <mergeCell ref="A70:A78"/>
    <mergeCell ref="B70:P70"/>
    <mergeCell ref="B71:P71"/>
    <mergeCell ref="B72:P72"/>
    <mergeCell ref="B73:P73"/>
    <mergeCell ref="B74:P74"/>
    <mergeCell ref="A21:A28"/>
    <mergeCell ref="B21:P21"/>
    <mergeCell ref="B25:P25"/>
    <mergeCell ref="C27:C28"/>
    <mergeCell ref="B32:P32"/>
    <mergeCell ref="B33:P33"/>
    <mergeCell ref="A2:P2"/>
    <mergeCell ref="E4:F4"/>
    <mergeCell ref="H6:P6"/>
    <mergeCell ref="G5:P5"/>
    <mergeCell ref="H8:H9"/>
    <mergeCell ref="H7:K7"/>
    <mergeCell ref="B12:P12"/>
    <mergeCell ref="B13:P13"/>
    <mergeCell ref="A12:A20"/>
    <mergeCell ref="A4:A9"/>
    <mergeCell ref="E5:E9"/>
    <mergeCell ref="B4:B9"/>
    <mergeCell ref="B16:P16"/>
    <mergeCell ref="I8:K8"/>
    <mergeCell ref="D4:D9"/>
    <mergeCell ref="G4:P4"/>
    <mergeCell ref="C4:C9"/>
    <mergeCell ref="G6:G9"/>
    <mergeCell ref="F5:F9"/>
    <mergeCell ref="N100:P100"/>
    <mergeCell ref="A45:A51"/>
    <mergeCell ref="B45:P45"/>
    <mergeCell ref="B46:P46"/>
    <mergeCell ref="A95:C95"/>
    <mergeCell ref="A52:A59"/>
    <mergeCell ref="B52:P52"/>
    <mergeCell ref="B53:P53"/>
    <mergeCell ref="B54:P54"/>
    <mergeCell ref="B55:P55"/>
    <mergeCell ref="K1:P1"/>
    <mergeCell ref="B30:P30"/>
    <mergeCell ref="A30:A36"/>
    <mergeCell ref="A37:A44"/>
    <mergeCell ref="B31:P31"/>
    <mergeCell ref="B22:P22"/>
    <mergeCell ref="B40:P40"/>
    <mergeCell ref="M8:P8"/>
    <mergeCell ref="L8:L9"/>
    <mergeCell ref="L7:P7"/>
    <mergeCell ref="C76:C78"/>
    <mergeCell ref="N98:P98"/>
    <mergeCell ref="C35:C36"/>
    <mergeCell ref="C42:C44"/>
    <mergeCell ref="C50:C51"/>
    <mergeCell ref="B47:P47"/>
    <mergeCell ref="B48:P48"/>
    <mergeCell ref="B60:P60"/>
    <mergeCell ref="B61:P61"/>
    <mergeCell ref="B63:P63"/>
    <mergeCell ref="C93:C94"/>
    <mergeCell ref="B91:P91"/>
    <mergeCell ref="B88:P88"/>
    <mergeCell ref="B90:P90"/>
    <mergeCell ref="B89:P89"/>
    <mergeCell ref="B14:P14"/>
    <mergeCell ref="B15:P15"/>
    <mergeCell ref="B62:P62"/>
    <mergeCell ref="C66:C69"/>
    <mergeCell ref="C18:C20"/>
    <mergeCell ref="B23:P23"/>
    <mergeCell ref="B24:P24"/>
    <mergeCell ref="B39:P39"/>
    <mergeCell ref="B37:P37"/>
    <mergeCell ref="B38:P38"/>
  </mergeCells>
  <printOptions/>
  <pageMargins left="0" right="0" top="0.3937007874015748" bottom="0" header="0.5118110236220472" footer="0.5118110236220472"/>
  <pageSetup horizontalDpi="600" verticalDpi="600" orientation="landscape" paperSize="9" scale="66" r:id="rId1"/>
  <headerFooter alignWithMargins="0">
    <oddFooter>&amp;CStrona &amp;P z &amp;N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2012-04-27T06:52:59Z</cp:lastPrinted>
  <dcterms:created xsi:type="dcterms:W3CDTF">2002-03-22T09:59:04Z</dcterms:created>
  <dcterms:modified xsi:type="dcterms:W3CDTF">2012-04-27T06:53:16Z</dcterms:modified>
  <cp:category/>
  <cp:version/>
  <cp:contentType/>
  <cp:contentStatus/>
</cp:coreProperties>
</file>