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'Z4'!$A$1:$P$74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<sst xmlns="http://schemas.openxmlformats.org/spreadsheetml/2006/main" count="110" uniqueCount="72">
  <si>
    <t xml:space="preserve">Działanie 8.1 Rozwój pracowników i przedsiębiorstw w regionie  </t>
  </si>
  <si>
    <t>Ogółem</t>
  </si>
  <si>
    <t>w tym:</t>
  </si>
  <si>
    <t>Lp.</t>
  </si>
  <si>
    <t>1.</t>
  </si>
  <si>
    <t>2.</t>
  </si>
  <si>
    <t>Projekt</t>
  </si>
  <si>
    <t>Kategoria (dział, rozdział)</t>
  </si>
  <si>
    <t>Środki z budżetu UE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</si>
  <si>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</si>
  <si>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</si>
  <si>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</si>
  <si>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</si>
  <si>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</si>
  <si>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</si>
  <si>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</si>
  <si>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</si>
  <si>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</si>
  <si>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</si>
  <si>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</si>
  <si>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Działanie 7.1 Rozwój i upowszwchnienie aktywnej integracji</t>
  </si>
  <si>
    <t>600, 60014</t>
  </si>
  <si>
    <t xml:space="preserve">Program Operacyjny Kapitał Ludzki </t>
  </si>
  <si>
    <t>801, 80195</t>
  </si>
  <si>
    <t>2.4</t>
  </si>
  <si>
    <t>Priorytet: VI Rynek pracy otwarty na wszystko</t>
  </si>
  <si>
    <t>853, 85333</t>
  </si>
  <si>
    <t>2.5</t>
  </si>
  <si>
    <t>853, 85395</t>
  </si>
  <si>
    <t>2.6</t>
  </si>
  <si>
    <t>Priorytet: VIII Regionalne kadry gospodarki</t>
  </si>
  <si>
    <t>2.7</t>
  </si>
  <si>
    <t>2.3</t>
  </si>
  <si>
    <t>Działanie 6.1 Poprawa dostępu do zatrudnienia oraz wspieranie katywności zawodowej w regionie</t>
  </si>
  <si>
    <t>Wydatki majątkowe razem:</t>
  </si>
  <si>
    <t>2.1</t>
  </si>
  <si>
    <t>2.2</t>
  </si>
  <si>
    <t>Środki z budżetu krajowego</t>
  </si>
  <si>
    <t>Wydatki bieżące razem: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</si>
  <si>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</si>
  <si>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</si>
  <si>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</si>
  <si>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</si>
  <si>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</si>
  <si>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</si>
  <si>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</si>
  <si>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</si>
  <si>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</si>
  <si>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2.8</t>
  </si>
  <si>
    <t>Poddziałanie 6.1.1 Wsparcie osób pozostających bez zatrudnienia na regionalnym rynku pracy</t>
  </si>
  <si>
    <t>Wykonane wydatki na programy i projekty realizowane ze środków pochodzących z  funduszy strukturalnych i Funduszu Spójności</t>
  </si>
  <si>
    <r>
      <t xml:space="preserve">Załącznik </t>
    </r>
    <r>
      <rPr>
        <b/>
        <sz val="8"/>
        <rFont val="Arial CE"/>
        <family val="0"/>
      </rPr>
      <t xml:space="preserve">Nr 1.4 </t>
    </r>
  </si>
  <si>
    <t>2013 rok</t>
  </si>
  <si>
    <t>Program: Współpraca transgraniczna</t>
  </si>
  <si>
    <t xml:space="preserve">Nazwa projektu - Poprawa infrastruktury komunikacyjnej ruchu turystucznego w ramach wspólł Infrastruktura drogowa warunkująca rozwój regionalny </t>
  </si>
  <si>
    <t>Nazwa zadania: "Przebudowa drogi powiatowej nr 1857N dr.woj. 655- Orłowo-Wronki-Połom-Straduny (dr.kraj. nr 65)  etap II na odcinku od km 17+000,00 do km 20+426,26" - realizowany przez Powiatowy Zarząd Dróg</t>
  </si>
  <si>
    <t>2013 r.</t>
  </si>
  <si>
    <t>Tytuł projektu: "Działamy skutecznie" realizowany przez Powiatowy Urząd Pracy  w Olecku</t>
  </si>
  <si>
    <t>Tytuł projektu: "Aktywni mimo barier" realizowany przez Powiatowy Urząd Pracy  w Olecku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</si>
  <si>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</si>
  <si>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</si>
  <si>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</si>
  <si>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</si>
  <si>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Priorytet: IX Rozwój wykształcenia i kompetencji w regionach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</si>
  <si>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</si>
  <si>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</si>
  <si>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2.9</t>
  </si>
  <si>
    <t>Działanie 9.2 - Podniesienie atrakcyjności i jakości szkolnictwa zawodowego</t>
  </si>
  <si>
    <t xml:space="preserve">Tytuł projektu: "Myslimy o przyszłości" - realizowany przez Starostwo Powiatowe </t>
  </si>
  <si>
    <t>Plan wydatków na 2013 rok  (5+6)</t>
  </si>
  <si>
    <t>Wykonane wydatki za I półrocze 2013 roku:</t>
  </si>
  <si>
    <t>Wykonane wydatki za I półrocze 2013 roku (8+12)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</si>
</sst>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35" borderId="10" xfId="0" applyNumberFormat="1" applyFont="1" applyFill="1" applyBorder="1" applyAlignment="1">
      <alignment horizontal="right"/>
    </xf>
    <xf numFmtId="4" fontId="5" fillId="35" borderId="11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4" fontId="8" fillId="36" borderId="16" xfId="0" applyNumberFormat="1" applyFont="1" applyFill="1" applyBorder="1" applyAlignment="1">
      <alignment horizontal="right"/>
    </xf>
    <xf numFmtId="4" fontId="8" fillId="36" borderId="17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right"/>
    </xf>
    <xf numFmtId="0" fontId="6" fillId="35" borderId="18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4" fontId="8" fillId="36" borderId="16" xfId="0" applyNumberFormat="1" applyFont="1" applyFill="1" applyBorder="1" applyAlignment="1">
      <alignment horizontal="right"/>
    </xf>
    <xf numFmtId="4" fontId="8" fillId="36" borderId="17" xfId="0" applyNumberFormat="1" applyFont="1" applyFill="1" applyBorder="1" applyAlignment="1">
      <alignment horizontal="right"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wrapText="1"/>
    </xf>
    <xf numFmtId="0" fontId="6" fillId="37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25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left"/>
    </xf>
    <xf numFmtId="0" fontId="6" fillId="37" borderId="26" xfId="0" applyFont="1" applyFill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3"/>
  <sheetViews>
    <sheetView tabSelected="1" zoomScalePageLayoutView="0" workbookViewId="0" topLeftCell="B1">
      <selection activeCell="H17" sqref="H17"/>
    </sheetView>
  </sheetViews>
  <sheetFormatPr defaultColWidth="9.00390625" defaultRowHeight="12.75"/>
  <cols>
    <col min="1" max="1" width="4.75390625" style="4" customWidth="1"/>
    <col min="2" max="2" width="48.625" style="0" customWidth="1"/>
    <col min="3" max="3" width="10.875" style="0" customWidth="1"/>
    <col min="4" max="4" width="12.125" style="0" customWidth="1"/>
    <col min="5" max="5" width="11.00390625" style="0" customWidth="1"/>
    <col min="6" max="6" width="11.25390625" style="0" customWidth="1"/>
    <col min="7" max="7" width="11.125" style="0" customWidth="1"/>
    <col min="8" max="8" width="11.625" style="0" customWidth="1"/>
    <col min="11" max="11" width="9.75390625" style="0" customWidth="1"/>
    <col min="12" max="12" width="11.00390625" style="0" customWidth="1"/>
    <col min="13" max="13" width="16.375" style="0" customWidth="1"/>
    <col min="14" max="14" width="15.25390625" style="0" customWidth="1"/>
    <col min="16" max="16" width="11.625" style="0" customWidth="1"/>
  </cols>
  <sheetData>
    <row r="1" spans="1:16" ht="18.75" customHeight="1">
      <c r="A1" s="10"/>
      <c r="K1" s="64" t="s">
        <v>51</v>
      </c>
      <c r="L1" s="64"/>
      <c r="M1" s="64"/>
      <c r="N1" s="64"/>
      <c r="O1" s="64"/>
      <c r="P1" s="64"/>
    </row>
    <row r="2" spans="1:16" ht="15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ht="9.75" customHeight="1" thickBot="1">
      <c r="A3" s="10"/>
    </row>
    <row r="4" spans="1:16" ht="12" customHeight="1">
      <c r="A4" s="70" t="s">
        <v>3</v>
      </c>
      <c r="B4" s="72" t="s">
        <v>6</v>
      </c>
      <c r="C4" s="72" t="s">
        <v>7</v>
      </c>
      <c r="D4" s="72" t="s">
        <v>69</v>
      </c>
      <c r="E4" s="73" t="s">
        <v>2</v>
      </c>
      <c r="F4" s="73"/>
      <c r="G4" s="73" t="s">
        <v>70</v>
      </c>
      <c r="H4" s="73"/>
      <c r="I4" s="73"/>
      <c r="J4" s="73"/>
      <c r="K4" s="73"/>
      <c r="L4" s="73"/>
      <c r="M4" s="73"/>
      <c r="N4" s="73"/>
      <c r="O4" s="73"/>
      <c r="P4" s="74"/>
    </row>
    <row r="5" spans="1:16" ht="12.75" customHeight="1">
      <c r="A5" s="71"/>
      <c r="B5" s="65"/>
      <c r="C5" s="65"/>
      <c r="D5" s="65"/>
      <c r="E5" s="65" t="s">
        <v>37</v>
      </c>
      <c r="F5" s="65" t="s">
        <v>8</v>
      </c>
      <c r="G5" s="69" t="s">
        <v>52</v>
      </c>
      <c r="H5" s="69"/>
      <c r="I5" s="69"/>
      <c r="J5" s="69"/>
      <c r="K5" s="69"/>
      <c r="L5" s="69"/>
      <c r="M5" s="69"/>
      <c r="N5" s="69"/>
      <c r="O5" s="69"/>
      <c r="P5" s="79"/>
    </row>
    <row r="6" spans="1:16" ht="12.75" customHeight="1">
      <c r="A6" s="71"/>
      <c r="B6" s="65"/>
      <c r="C6" s="65"/>
      <c r="D6" s="65"/>
      <c r="E6" s="65"/>
      <c r="F6" s="65"/>
      <c r="G6" s="65" t="s">
        <v>71</v>
      </c>
      <c r="H6" s="77" t="s">
        <v>9</v>
      </c>
      <c r="I6" s="77"/>
      <c r="J6" s="77"/>
      <c r="K6" s="77"/>
      <c r="L6" s="77"/>
      <c r="M6" s="77"/>
      <c r="N6" s="77"/>
      <c r="O6" s="77"/>
      <c r="P6" s="78"/>
    </row>
    <row r="7" spans="1:16" ht="12.75" customHeight="1">
      <c r="A7" s="71"/>
      <c r="B7" s="65"/>
      <c r="C7" s="65"/>
      <c r="D7" s="65"/>
      <c r="E7" s="65"/>
      <c r="F7" s="65"/>
      <c r="G7" s="65"/>
      <c r="H7" s="69" t="s">
        <v>10</v>
      </c>
      <c r="I7" s="69"/>
      <c r="J7" s="69"/>
      <c r="K7" s="69"/>
      <c r="L7" s="65" t="s">
        <v>8</v>
      </c>
      <c r="M7" s="65"/>
      <c r="N7" s="65"/>
      <c r="O7" s="65"/>
      <c r="P7" s="75"/>
    </row>
    <row r="8" spans="1:16" ht="12.75" customHeight="1">
      <c r="A8" s="71"/>
      <c r="B8" s="65"/>
      <c r="C8" s="65"/>
      <c r="D8" s="65"/>
      <c r="E8" s="65"/>
      <c r="F8" s="65"/>
      <c r="G8" s="65"/>
      <c r="H8" s="65" t="s">
        <v>11</v>
      </c>
      <c r="I8" s="66" t="s">
        <v>12</v>
      </c>
      <c r="J8" s="66"/>
      <c r="K8" s="66"/>
      <c r="L8" s="65" t="s">
        <v>13</v>
      </c>
      <c r="M8" s="65" t="s">
        <v>12</v>
      </c>
      <c r="N8" s="65"/>
      <c r="O8" s="65"/>
      <c r="P8" s="75"/>
    </row>
    <row r="9" spans="1:16" ht="37.5" customHeight="1">
      <c r="A9" s="71"/>
      <c r="B9" s="65"/>
      <c r="C9" s="65"/>
      <c r="D9" s="65"/>
      <c r="E9" s="65"/>
      <c r="F9" s="65"/>
      <c r="G9" s="65"/>
      <c r="H9" s="65"/>
      <c r="I9" s="3" t="s">
        <v>14</v>
      </c>
      <c r="J9" s="3" t="s">
        <v>15</v>
      </c>
      <c r="K9" s="3" t="s">
        <v>16</v>
      </c>
      <c r="L9" s="65"/>
      <c r="M9" s="3" t="s">
        <v>17</v>
      </c>
      <c r="N9" s="3" t="s">
        <v>14</v>
      </c>
      <c r="O9" s="3" t="s">
        <v>15</v>
      </c>
      <c r="P9" s="6" t="s">
        <v>16</v>
      </c>
    </row>
    <row r="10" spans="1:16" s="2" customFormat="1" ht="12" customHeight="1" thickBot="1">
      <c r="A10" s="20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2">
        <v>16</v>
      </c>
    </row>
    <row r="11" spans="1:16" s="2" customFormat="1" ht="14.25" customHeight="1" thickBot="1">
      <c r="A11" s="23" t="s">
        <v>4</v>
      </c>
      <c r="B11" s="24" t="s">
        <v>34</v>
      </c>
      <c r="C11" s="25"/>
      <c r="D11" s="26">
        <f>D15</f>
        <v>1382918.48</v>
      </c>
      <c r="E11" s="26">
        <f aca="true" t="shared" si="0" ref="E11:P11">E15</f>
        <v>554875.55</v>
      </c>
      <c r="F11" s="26">
        <f t="shared" si="0"/>
        <v>828042.93</v>
      </c>
      <c r="G11" s="26">
        <f t="shared" si="0"/>
        <v>767.4</v>
      </c>
      <c r="H11" s="26">
        <f t="shared" si="0"/>
        <v>230.22</v>
      </c>
      <c r="I11" s="26">
        <f t="shared" si="0"/>
        <v>0</v>
      </c>
      <c r="J11" s="26">
        <f t="shared" si="0"/>
        <v>0</v>
      </c>
      <c r="K11" s="26">
        <f t="shared" si="0"/>
        <v>230.22</v>
      </c>
      <c r="L11" s="26">
        <f t="shared" si="0"/>
        <v>537.18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7">
        <f t="shared" si="0"/>
        <v>537.18</v>
      </c>
    </row>
    <row r="12" spans="1:16" s="1" customFormat="1" ht="15" customHeight="1">
      <c r="A12" s="58" t="s">
        <v>18</v>
      </c>
      <c r="B12" s="59" t="s">
        <v>53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</row>
    <row r="13" spans="1:16" s="1" customFormat="1" ht="12.75">
      <c r="A13" s="48"/>
      <c r="B13" s="67" t="s">
        <v>54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</row>
    <row r="14" spans="1:16" s="1" customFormat="1" ht="12.75">
      <c r="A14" s="48"/>
      <c r="B14" s="53" t="s">
        <v>55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</row>
    <row r="15" spans="1:16" s="1" customFormat="1" ht="14.25" customHeight="1">
      <c r="A15" s="48"/>
      <c r="B15" s="5" t="s">
        <v>19</v>
      </c>
      <c r="C15" s="11" t="s">
        <v>21</v>
      </c>
      <c r="D15" s="28">
        <f>D16</f>
        <v>1382918.48</v>
      </c>
      <c r="E15" s="28">
        <f aca="true" t="shared" si="1" ref="E15:P15">E16</f>
        <v>554875.55</v>
      </c>
      <c r="F15" s="28">
        <f t="shared" si="1"/>
        <v>828042.93</v>
      </c>
      <c r="G15" s="28">
        <f t="shared" si="1"/>
        <v>767.4</v>
      </c>
      <c r="H15" s="28">
        <f t="shared" si="1"/>
        <v>230.22</v>
      </c>
      <c r="I15" s="28">
        <f t="shared" si="1"/>
        <v>0</v>
      </c>
      <c r="J15" s="28">
        <f t="shared" si="1"/>
        <v>0</v>
      </c>
      <c r="K15" s="28">
        <f t="shared" si="1"/>
        <v>230.22</v>
      </c>
      <c r="L15" s="28">
        <f t="shared" si="1"/>
        <v>537.18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8">
        <f t="shared" si="1"/>
        <v>537.18</v>
      </c>
    </row>
    <row r="16" spans="1:16" s="1" customFormat="1" ht="13.5" thickBot="1">
      <c r="A16" s="48"/>
      <c r="B16" s="8" t="s">
        <v>56</v>
      </c>
      <c r="C16" s="29"/>
      <c r="D16" s="18">
        <v>1382918.48</v>
      </c>
      <c r="E16" s="18">
        <v>554875.55</v>
      </c>
      <c r="F16" s="18">
        <v>828042.93</v>
      </c>
      <c r="G16" s="18">
        <v>767.4</v>
      </c>
      <c r="H16" s="18">
        <f>I16+J16+K16</f>
        <v>230.22</v>
      </c>
      <c r="I16" s="18"/>
      <c r="J16" s="18"/>
      <c r="K16" s="18">
        <v>230.22</v>
      </c>
      <c r="L16" s="18">
        <f>SUM(M16:P16)</f>
        <v>537.18</v>
      </c>
      <c r="M16" s="18"/>
      <c r="N16" s="18"/>
      <c r="O16" s="18"/>
      <c r="P16" s="19">
        <v>537.18</v>
      </c>
    </row>
    <row r="17" spans="1:16" s="1" customFormat="1" ht="16.5" customHeight="1" thickBot="1">
      <c r="A17" s="30" t="s">
        <v>5</v>
      </c>
      <c r="B17" s="31" t="s">
        <v>38</v>
      </c>
      <c r="C17" s="31"/>
      <c r="D17" s="26">
        <f aca="true" t="shared" si="2" ref="D17:P17">D22+D28+D34+D41+D48+D54+D60+D66+D72</f>
        <v>995585.6799999999</v>
      </c>
      <c r="E17" s="26">
        <f t="shared" si="2"/>
        <v>156313.09999999998</v>
      </c>
      <c r="F17" s="26">
        <f t="shared" si="2"/>
        <v>839272.58</v>
      </c>
      <c r="G17" s="26">
        <f t="shared" si="2"/>
        <v>426779.53</v>
      </c>
      <c r="H17" s="26">
        <f t="shared" si="2"/>
        <v>80258.65000000001</v>
      </c>
      <c r="I17" s="26">
        <f t="shared" si="2"/>
        <v>0</v>
      </c>
      <c r="J17" s="26">
        <f t="shared" si="2"/>
        <v>0</v>
      </c>
      <c r="K17" s="26">
        <f t="shared" si="2"/>
        <v>80258.65000000001</v>
      </c>
      <c r="L17" s="26">
        <f t="shared" si="2"/>
        <v>346520.88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346520.88</v>
      </c>
    </row>
    <row r="18" spans="1:16" s="1" customFormat="1" ht="16.5" customHeight="1">
      <c r="A18" s="58" t="s">
        <v>35</v>
      </c>
      <c r="B18" s="59" t="s">
        <v>25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spans="1:16" s="1" customFormat="1" ht="12" customHeight="1">
      <c r="A19" s="48"/>
      <c r="B19" s="51" t="s">
        <v>33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</row>
    <row r="20" spans="1:16" s="1" customFormat="1" ht="12" customHeight="1">
      <c r="A20" s="48"/>
      <c r="B20" s="53" t="s">
        <v>44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</row>
    <row r="21" spans="1:16" s="1" customFormat="1" ht="12" customHeight="1">
      <c r="A21" s="48"/>
      <c r="B21" s="55" t="s">
        <v>43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</row>
    <row r="22" spans="1:16" s="1" customFormat="1" ht="16.5" customHeight="1">
      <c r="A22" s="48"/>
      <c r="B22" s="5" t="s">
        <v>19</v>
      </c>
      <c r="C22" s="11" t="s">
        <v>26</v>
      </c>
      <c r="D22" s="13">
        <f>D23</f>
        <v>18692.4</v>
      </c>
      <c r="E22" s="13">
        <f aca="true" t="shared" si="3" ref="E22:P22">E23</f>
        <v>0</v>
      </c>
      <c r="F22" s="13">
        <f t="shared" si="3"/>
        <v>18692.4</v>
      </c>
      <c r="G22" s="13">
        <f t="shared" si="3"/>
        <v>18692.4</v>
      </c>
      <c r="H22" s="13">
        <f t="shared" si="3"/>
        <v>0</v>
      </c>
      <c r="I22" s="13">
        <f t="shared" si="3"/>
        <v>0</v>
      </c>
      <c r="J22" s="13">
        <f t="shared" si="3"/>
        <v>0</v>
      </c>
      <c r="K22" s="13">
        <f t="shared" si="3"/>
        <v>0</v>
      </c>
      <c r="L22" s="13">
        <f t="shared" si="3"/>
        <v>18692.4</v>
      </c>
      <c r="M22" s="13">
        <f t="shared" si="3"/>
        <v>0</v>
      </c>
      <c r="N22" s="13">
        <f t="shared" si="3"/>
        <v>0</v>
      </c>
      <c r="O22" s="13">
        <f t="shared" si="3"/>
        <v>0</v>
      </c>
      <c r="P22" s="13">
        <f t="shared" si="3"/>
        <v>18692.4</v>
      </c>
    </row>
    <row r="23" spans="1:16" s="1" customFormat="1" ht="12" customHeight="1">
      <c r="A23" s="48"/>
      <c r="B23" s="32" t="s">
        <v>56</v>
      </c>
      <c r="C23" s="33"/>
      <c r="D23" s="15">
        <v>18692.4</v>
      </c>
      <c r="E23" s="15"/>
      <c r="F23" s="15">
        <v>18692.4</v>
      </c>
      <c r="G23" s="15">
        <v>18692.4</v>
      </c>
      <c r="H23" s="15"/>
      <c r="I23" s="16"/>
      <c r="J23" s="16"/>
      <c r="K23" s="16"/>
      <c r="L23" s="15">
        <f>SUM(M23:P23)</f>
        <v>18692.4</v>
      </c>
      <c r="M23" s="16"/>
      <c r="N23" s="16"/>
      <c r="O23" s="16"/>
      <c r="P23" s="17">
        <v>18692.4</v>
      </c>
    </row>
    <row r="24" spans="1:16" s="1" customFormat="1" ht="12" customHeight="1">
      <c r="A24" s="40" t="s">
        <v>36</v>
      </c>
      <c r="B24" s="49" t="s">
        <v>25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1" customFormat="1" ht="12" customHeight="1">
      <c r="A25" s="41"/>
      <c r="B25" s="51" t="s">
        <v>33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1:16" s="1" customFormat="1" ht="12" customHeight="1">
      <c r="A26" s="41"/>
      <c r="B26" s="53" t="s">
        <v>44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</row>
    <row r="27" spans="1:16" s="1" customFormat="1" ht="12" customHeight="1">
      <c r="A27" s="41"/>
      <c r="B27" s="55" t="s">
        <v>57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</row>
    <row r="28" spans="1:16" s="1" customFormat="1" ht="12" customHeight="1">
      <c r="A28" s="41"/>
      <c r="B28" s="9" t="s">
        <v>19</v>
      </c>
      <c r="C28" s="11" t="s">
        <v>26</v>
      </c>
      <c r="D28" s="13">
        <f aca="true" t="shared" si="4" ref="D28:P28">SUM(D29:D29)</f>
        <v>59888</v>
      </c>
      <c r="E28" s="13">
        <f t="shared" si="4"/>
        <v>0</v>
      </c>
      <c r="F28" s="13">
        <f t="shared" si="4"/>
        <v>59888</v>
      </c>
      <c r="G28" s="13">
        <f t="shared" si="4"/>
        <v>23840.06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23840.06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4">
        <f t="shared" si="4"/>
        <v>23840.06</v>
      </c>
    </row>
    <row r="29" spans="1:16" s="1" customFormat="1" ht="12" customHeight="1">
      <c r="A29" s="41"/>
      <c r="B29" s="32"/>
      <c r="C29" s="33"/>
      <c r="D29" s="15">
        <v>59888</v>
      </c>
      <c r="E29" s="15"/>
      <c r="F29" s="15">
        <v>59888</v>
      </c>
      <c r="G29" s="15">
        <v>23840.06</v>
      </c>
      <c r="H29" s="15"/>
      <c r="I29" s="16"/>
      <c r="J29" s="16"/>
      <c r="K29" s="16"/>
      <c r="L29" s="15">
        <f>SUM(M29:P29)</f>
        <v>23840.06</v>
      </c>
      <c r="M29" s="16"/>
      <c r="N29" s="16"/>
      <c r="O29" s="16"/>
      <c r="P29" s="17">
        <v>23840.06</v>
      </c>
    </row>
    <row r="30" spans="1:16" s="1" customFormat="1" ht="12" customHeight="1">
      <c r="A30" s="48" t="s">
        <v>32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</row>
    <row r="31" spans="1:16" s="1" customFormat="1" ht="12" customHeight="1">
      <c r="A31" s="48"/>
      <c r="B31" s="44" t="s">
        <v>20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</row>
    <row r="32" spans="1:16" s="1" customFormat="1" ht="12" customHeight="1">
      <c r="A32" s="48"/>
      <c r="B32" s="46" t="s">
        <v>42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7"/>
    </row>
    <row r="33" spans="1:16" s="1" customFormat="1" ht="12" customHeight="1">
      <c r="A33" s="48"/>
      <c r="B33" s="44" t="s">
        <v>22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1:16" s="1" customFormat="1" ht="15.75" customHeight="1">
      <c r="A34" s="48"/>
      <c r="B34" s="7" t="s">
        <v>19</v>
      </c>
      <c r="C34" s="11" t="s">
        <v>28</v>
      </c>
      <c r="D34" s="13">
        <f>D35</f>
        <v>88148</v>
      </c>
      <c r="E34" s="13">
        <f aca="true" t="shared" si="5" ref="E34:P34">E35</f>
        <v>13223.82</v>
      </c>
      <c r="F34" s="13">
        <f t="shared" si="5"/>
        <v>74924.18</v>
      </c>
      <c r="G34" s="13">
        <f t="shared" si="5"/>
        <v>27449.6</v>
      </c>
      <c r="H34" s="13">
        <f t="shared" si="5"/>
        <v>2330.42</v>
      </c>
      <c r="I34" s="13">
        <f t="shared" si="5"/>
        <v>0</v>
      </c>
      <c r="J34" s="13">
        <f t="shared" si="5"/>
        <v>0</v>
      </c>
      <c r="K34" s="13">
        <f t="shared" si="5"/>
        <v>2330.42</v>
      </c>
      <c r="L34" s="13">
        <f t="shared" si="5"/>
        <v>25119.18</v>
      </c>
      <c r="M34" s="13">
        <f t="shared" si="5"/>
        <v>0</v>
      </c>
      <c r="N34" s="13">
        <f t="shared" si="5"/>
        <v>0</v>
      </c>
      <c r="O34" s="13">
        <f t="shared" si="5"/>
        <v>0</v>
      </c>
      <c r="P34" s="13">
        <f t="shared" si="5"/>
        <v>25119.18</v>
      </c>
    </row>
    <row r="35" spans="1:16" s="1" customFormat="1" ht="12" customHeight="1">
      <c r="A35" s="48"/>
      <c r="B35" s="12" t="s">
        <v>56</v>
      </c>
      <c r="C35" s="34"/>
      <c r="D35" s="15">
        <v>88148</v>
      </c>
      <c r="E35" s="15">
        <v>13223.82</v>
      </c>
      <c r="F35" s="15">
        <v>74924.18</v>
      </c>
      <c r="G35" s="15">
        <v>27449.6</v>
      </c>
      <c r="H35" s="15">
        <f>SUM(I35:K35)</f>
        <v>2330.42</v>
      </c>
      <c r="I35" s="16"/>
      <c r="J35" s="16"/>
      <c r="K35" s="16">
        <v>2330.42</v>
      </c>
      <c r="L35" s="15">
        <f>SUM(M35:P35)</f>
        <v>25119.18</v>
      </c>
      <c r="M35" s="16"/>
      <c r="N35" s="16"/>
      <c r="O35" s="16"/>
      <c r="P35" s="17">
        <v>25119.18</v>
      </c>
    </row>
    <row r="36" spans="1:16" s="1" customFormat="1" ht="12" customHeight="1">
      <c r="A36" s="40" t="s">
        <v>24</v>
      </c>
      <c r="B36" s="42" t="s">
        <v>39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/>
    </row>
    <row r="37" spans="1:16" s="1" customFormat="1" ht="12" customHeight="1">
      <c r="A37" s="41"/>
      <c r="B37" s="44" t="s">
        <v>40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</row>
    <row r="38" spans="1:16" s="1" customFormat="1" ht="12" customHeight="1">
      <c r="A38" s="41"/>
      <c r="B38" s="61" t="s">
        <v>41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</row>
    <row r="39" spans="1:16" s="1" customFormat="1" ht="12" customHeight="1">
      <c r="A39" s="41"/>
      <c r="B39" s="46" t="s">
        <v>45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</row>
    <row r="40" spans="1:16" s="1" customFormat="1" ht="12" customHeight="1">
      <c r="A40" s="41"/>
      <c r="B40" s="44" t="s">
        <v>22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</row>
    <row r="41" spans="1:16" s="1" customFormat="1" ht="12" customHeight="1">
      <c r="A41" s="41"/>
      <c r="B41" s="7" t="s">
        <v>19</v>
      </c>
      <c r="C41" s="11" t="s">
        <v>28</v>
      </c>
      <c r="D41" s="13">
        <f>D42</f>
        <v>44920</v>
      </c>
      <c r="E41" s="13">
        <f aca="true" t="shared" si="6" ref="E41:P41">E42</f>
        <v>6738</v>
      </c>
      <c r="F41" s="13">
        <f t="shared" si="6"/>
        <v>38182</v>
      </c>
      <c r="G41" s="13">
        <f t="shared" si="6"/>
        <v>17302</v>
      </c>
      <c r="H41" s="13">
        <f t="shared" si="6"/>
        <v>2595.3</v>
      </c>
      <c r="I41" s="13">
        <f t="shared" si="6"/>
        <v>0</v>
      </c>
      <c r="J41" s="13">
        <f t="shared" si="6"/>
        <v>0</v>
      </c>
      <c r="K41" s="13">
        <f t="shared" si="6"/>
        <v>2595.3</v>
      </c>
      <c r="L41" s="13">
        <f t="shared" si="6"/>
        <v>14706.7</v>
      </c>
      <c r="M41" s="13">
        <f t="shared" si="6"/>
        <v>0</v>
      </c>
      <c r="N41" s="13">
        <f t="shared" si="6"/>
        <v>0</v>
      </c>
      <c r="O41" s="13">
        <f t="shared" si="6"/>
        <v>0</v>
      </c>
      <c r="P41" s="13">
        <f t="shared" si="6"/>
        <v>14706.7</v>
      </c>
    </row>
    <row r="42" spans="1:16" s="1" customFormat="1" ht="12" customHeight="1">
      <c r="A42" s="41"/>
      <c r="B42" s="12" t="s">
        <v>56</v>
      </c>
      <c r="C42" s="34"/>
      <c r="D42" s="15">
        <v>44920</v>
      </c>
      <c r="E42" s="15">
        <v>6738</v>
      </c>
      <c r="F42" s="15">
        <v>38182</v>
      </c>
      <c r="G42" s="15">
        <v>17302</v>
      </c>
      <c r="H42" s="15">
        <f>SUM(I42:K42)</f>
        <v>2595.3</v>
      </c>
      <c r="I42" s="16"/>
      <c r="J42" s="16"/>
      <c r="K42" s="16">
        <v>2595.3</v>
      </c>
      <c r="L42" s="15">
        <f>SUM(M42:P42)</f>
        <v>14706.7</v>
      </c>
      <c r="M42" s="16"/>
      <c r="N42" s="16"/>
      <c r="O42" s="16"/>
      <c r="P42" s="17">
        <v>14706.7</v>
      </c>
    </row>
    <row r="43" spans="1:16" s="1" customFormat="1" ht="12" customHeight="1">
      <c r="A43" s="40" t="s">
        <v>27</v>
      </c>
      <c r="B43" s="42" t="s">
        <v>30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3"/>
    </row>
    <row r="44" spans="1:16" s="1" customFormat="1" ht="12" customHeight="1">
      <c r="A44" s="41"/>
      <c r="B44" s="44" t="s">
        <v>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5"/>
    </row>
    <row r="45" spans="1:16" s="1" customFormat="1" ht="12" customHeight="1">
      <c r="A45" s="41"/>
      <c r="B45" s="61" t="s">
        <v>46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1:16" s="1" customFormat="1" ht="12" customHeight="1">
      <c r="A46" s="41"/>
      <c r="B46" s="46" t="s">
        <v>47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</row>
    <row r="47" spans="1:16" s="1" customFormat="1" ht="12" customHeight="1">
      <c r="A47" s="41"/>
      <c r="B47" s="44" t="s">
        <v>22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</row>
    <row r="48" spans="1:16" s="1" customFormat="1" ht="12" customHeight="1">
      <c r="A48" s="41"/>
      <c r="B48" s="7" t="s">
        <v>19</v>
      </c>
      <c r="C48" s="11" t="s">
        <v>28</v>
      </c>
      <c r="D48" s="13">
        <f>D49</f>
        <v>17874.28</v>
      </c>
      <c r="E48" s="13">
        <f aca="true" t="shared" si="7" ref="E48:P48">E49</f>
        <v>2681.16</v>
      </c>
      <c r="F48" s="13">
        <f t="shared" si="7"/>
        <v>15193.12</v>
      </c>
      <c r="G48" s="13">
        <f t="shared" si="7"/>
        <v>17874.28</v>
      </c>
      <c r="H48" s="13">
        <f t="shared" si="7"/>
        <v>2681.16</v>
      </c>
      <c r="I48" s="13">
        <f t="shared" si="7"/>
        <v>0</v>
      </c>
      <c r="J48" s="13">
        <f t="shared" si="7"/>
        <v>0</v>
      </c>
      <c r="K48" s="13">
        <f t="shared" si="7"/>
        <v>2681.16</v>
      </c>
      <c r="L48" s="13">
        <f t="shared" si="7"/>
        <v>15193.12</v>
      </c>
      <c r="M48" s="13">
        <f t="shared" si="7"/>
        <v>0</v>
      </c>
      <c r="N48" s="13">
        <f t="shared" si="7"/>
        <v>0</v>
      </c>
      <c r="O48" s="13">
        <f t="shared" si="7"/>
        <v>0</v>
      </c>
      <c r="P48" s="13">
        <f t="shared" si="7"/>
        <v>15193.12</v>
      </c>
    </row>
    <row r="49" spans="1:16" s="1" customFormat="1" ht="12" customHeight="1">
      <c r="A49" s="58"/>
      <c r="B49" s="12" t="s">
        <v>56</v>
      </c>
      <c r="C49" s="35"/>
      <c r="D49" s="15">
        <v>17874.28</v>
      </c>
      <c r="E49" s="15">
        <v>2681.16</v>
      </c>
      <c r="F49" s="15">
        <v>15193.12</v>
      </c>
      <c r="G49" s="15">
        <v>17874.28</v>
      </c>
      <c r="H49" s="15">
        <f>SUM(I49:K49)</f>
        <v>2681.16</v>
      </c>
      <c r="I49" s="16"/>
      <c r="J49" s="16"/>
      <c r="K49" s="16">
        <v>2681.16</v>
      </c>
      <c r="L49" s="15">
        <f>SUM(M49:P49)</f>
        <v>15193.12</v>
      </c>
      <c r="M49" s="16"/>
      <c r="N49" s="16"/>
      <c r="O49" s="16"/>
      <c r="P49" s="17">
        <v>15193.12</v>
      </c>
    </row>
    <row r="50" spans="1:16" s="1" customFormat="1" ht="16.5" customHeight="1">
      <c r="A50" s="48" t="s">
        <v>29</v>
      </c>
      <c r="B50" s="49" t="s">
        <v>25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</row>
    <row r="51" spans="1:16" s="1" customFormat="1" ht="12" customHeight="1">
      <c r="A51" s="48"/>
      <c r="B51" s="51" t="s">
        <v>33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2"/>
    </row>
    <row r="52" spans="1:16" s="1" customFormat="1" ht="12" customHeight="1">
      <c r="A52" s="48"/>
      <c r="B52" s="53" t="s">
        <v>49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  <row r="53" spans="1:16" s="1" customFormat="1" ht="12" customHeight="1">
      <c r="A53" s="48"/>
      <c r="B53" s="55" t="s">
        <v>58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7"/>
    </row>
    <row r="54" spans="1:16" s="1" customFormat="1" ht="16.5" customHeight="1">
      <c r="A54" s="48"/>
      <c r="B54" s="5" t="s">
        <v>19</v>
      </c>
      <c r="C54" s="11" t="s">
        <v>28</v>
      </c>
      <c r="D54" s="13">
        <f>D55</f>
        <v>148590</v>
      </c>
      <c r="E54" s="13">
        <f aca="true" t="shared" si="8" ref="E54:P54">E55</f>
        <v>22289</v>
      </c>
      <c r="F54" s="13">
        <f t="shared" si="8"/>
        <v>126301</v>
      </c>
      <c r="G54" s="13">
        <f t="shared" si="8"/>
        <v>138871.34</v>
      </c>
      <c r="H54" s="13">
        <f t="shared" si="8"/>
        <v>20830.72</v>
      </c>
      <c r="I54" s="13">
        <f t="shared" si="8"/>
        <v>0</v>
      </c>
      <c r="J54" s="13">
        <f t="shared" si="8"/>
        <v>0</v>
      </c>
      <c r="K54" s="13">
        <f t="shared" si="8"/>
        <v>20830.72</v>
      </c>
      <c r="L54" s="13">
        <f t="shared" si="8"/>
        <v>118040.62</v>
      </c>
      <c r="M54" s="13">
        <f t="shared" si="8"/>
        <v>0</v>
      </c>
      <c r="N54" s="13">
        <f t="shared" si="8"/>
        <v>0</v>
      </c>
      <c r="O54" s="13">
        <f t="shared" si="8"/>
        <v>0</v>
      </c>
      <c r="P54" s="13">
        <f t="shared" si="8"/>
        <v>118040.62</v>
      </c>
    </row>
    <row r="55" spans="1:16" s="1" customFormat="1" ht="12" customHeight="1">
      <c r="A55" s="48"/>
      <c r="B55" s="32" t="s">
        <v>56</v>
      </c>
      <c r="C55" s="33"/>
      <c r="D55" s="15">
        <v>148590</v>
      </c>
      <c r="E55" s="15">
        <v>22289</v>
      </c>
      <c r="F55" s="15">
        <v>126301</v>
      </c>
      <c r="G55" s="15">
        <v>138871.34</v>
      </c>
      <c r="H55" s="15">
        <f>SUM(I55:K55)</f>
        <v>20830.72</v>
      </c>
      <c r="I55" s="16"/>
      <c r="J55" s="16"/>
      <c r="K55" s="16">
        <v>20830.72</v>
      </c>
      <c r="L55" s="15">
        <f>SUM(M55:P55)</f>
        <v>118040.62</v>
      </c>
      <c r="M55" s="16"/>
      <c r="N55" s="16"/>
      <c r="O55" s="16"/>
      <c r="P55" s="17">
        <v>118040.62</v>
      </c>
    </row>
    <row r="56" spans="1:16" s="1" customFormat="1" ht="12" customHeight="1">
      <c r="A56" s="40" t="s">
        <v>31</v>
      </c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</row>
    <row r="57" spans="1:16" s="1" customFormat="1" ht="12" customHeight="1">
      <c r="A57" s="41"/>
      <c r="B57" s="44" t="s">
        <v>60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</row>
    <row r="58" spans="1:16" s="1" customFormat="1" ht="12" customHeight="1">
      <c r="A58" s="41"/>
      <c r="B58" s="46" t="s">
        <v>61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7"/>
    </row>
    <row r="59" spans="1:16" s="1" customFormat="1" ht="12" customHeight="1">
      <c r="A59" s="41"/>
      <c r="B59" s="44" t="s">
        <v>22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5"/>
    </row>
    <row r="60" spans="1:16" s="1" customFormat="1" ht="12" customHeight="1">
      <c r="A60" s="41"/>
      <c r="B60" s="7" t="s">
        <v>19</v>
      </c>
      <c r="C60" s="11" t="s">
        <v>62</v>
      </c>
      <c r="D60" s="13">
        <f>D61</f>
        <v>185024</v>
      </c>
      <c r="E60" s="13">
        <f aca="true" t="shared" si="9" ref="E60:P60">E61</f>
        <v>27753.6</v>
      </c>
      <c r="F60" s="13">
        <f t="shared" si="9"/>
        <v>157270.4</v>
      </c>
      <c r="G60" s="13">
        <f t="shared" si="9"/>
        <v>0</v>
      </c>
      <c r="H60" s="13">
        <f t="shared" si="9"/>
        <v>0</v>
      </c>
      <c r="I60" s="13">
        <f t="shared" si="9"/>
        <v>0</v>
      </c>
      <c r="J60" s="13">
        <f t="shared" si="9"/>
        <v>0</v>
      </c>
      <c r="K60" s="13">
        <f t="shared" si="9"/>
        <v>0</v>
      </c>
      <c r="L60" s="13">
        <f t="shared" si="9"/>
        <v>0</v>
      </c>
      <c r="M60" s="13">
        <f t="shared" si="9"/>
        <v>0</v>
      </c>
      <c r="N60" s="13">
        <f t="shared" si="9"/>
        <v>0</v>
      </c>
      <c r="O60" s="13">
        <f t="shared" si="9"/>
        <v>0</v>
      </c>
      <c r="P60" s="13">
        <f t="shared" si="9"/>
        <v>0</v>
      </c>
    </row>
    <row r="61" spans="1:16" s="1" customFormat="1" ht="12" customHeight="1">
      <c r="A61" s="41"/>
      <c r="B61" s="12" t="s">
        <v>56</v>
      </c>
      <c r="C61" s="34"/>
      <c r="D61" s="15">
        <v>185024</v>
      </c>
      <c r="E61" s="15">
        <v>27753.6</v>
      </c>
      <c r="F61" s="15">
        <v>157270.4</v>
      </c>
      <c r="G61" s="15">
        <v>0</v>
      </c>
      <c r="H61" s="15">
        <f>SUM(I61:K61)</f>
        <v>0</v>
      </c>
      <c r="I61" s="16"/>
      <c r="J61" s="16"/>
      <c r="K61" s="16">
        <v>0</v>
      </c>
      <c r="L61" s="15">
        <f>SUM(M61:P61)</f>
        <v>0</v>
      </c>
      <c r="M61" s="16"/>
      <c r="N61" s="16"/>
      <c r="O61" s="16"/>
      <c r="P61" s="17">
        <v>0</v>
      </c>
    </row>
    <row r="62" spans="1:16" s="1" customFormat="1" ht="12" customHeight="1">
      <c r="A62" s="40" t="s">
        <v>48</v>
      </c>
      <c r="B62" s="42" t="s">
        <v>63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3"/>
    </row>
    <row r="63" spans="1:16" s="1" customFormat="1" ht="12" customHeight="1">
      <c r="A63" s="41"/>
      <c r="B63" s="44" t="s">
        <v>64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5"/>
    </row>
    <row r="64" spans="1:16" s="1" customFormat="1" ht="12" customHeight="1">
      <c r="A64" s="41"/>
      <c r="B64" s="46" t="s">
        <v>65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7"/>
    </row>
    <row r="65" spans="1:16" s="1" customFormat="1" ht="12" customHeight="1">
      <c r="A65" s="41"/>
      <c r="B65" s="44" t="s">
        <v>22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5"/>
    </row>
    <row r="66" spans="1:16" s="1" customFormat="1" ht="12" customHeight="1">
      <c r="A66" s="41"/>
      <c r="B66" s="7" t="s">
        <v>19</v>
      </c>
      <c r="C66" s="11" t="s">
        <v>23</v>
      </c>
      <c r="D66" s="13">
        <f>D67</f>
        <v>202310</v>
      </c>
      <c r="E66" s="13">
        <f aca="true" t="shared" si="10" ref="E66:P66">E67</f>
        <v>30346.5</v>
      </c>
      <c r="F66" s="13">
        <f t="shared" si="10"/>
        <v>171963.5</v>
      </c>
      <c r="G66" s="13">
        <f t="shared" si="10"/>
        <v>0</v>
      </c>
      <c r="H66" s="13">
        <f t="shared" si="10"/>
        <v>0</v>
      </c>
      <c r="I66" s="13">
        <f t="shared" si="10"/>
        <v>0</v>
      </c>
      <c r="J66" s="13">
        <f t="shared" si="10"/>
        <v>0</v>
      </c>
      <c r="K66" s="13">
        <f t="shared" si="10"/>
        <v>0</v>
      </c>
      <c r="L66" s="13">
        <f t="shared" si="10"/>
        <v>0</v>
      </c>
      <c r="M66" s="13">
        <f t="shared" si="10"/>
        <v>0</v>
      </c>
      <c r="N66" s="13">
        <f t="shared" si="10"/>
        <v>0</v>
      </c>
      <c r="O66" s="13">
        <f t="shared" si="10"/>
        <v>0</v>
      </c>
      <c r="P66" s="13">
        <f t="shared" si="10"/>
        <v>0</v>
      </c>
    </row>
    <row r="67" spans="1:16" s="1" customFormat="1" ht="12" customHeight="1">
      <c r="A67" s="41"/>
      <c r="B67" s="12" t="s">
        <v>56</v>
      </c>
      <c r="C67" s="34"/>
      <c r="D67" s="15">
        <v>202310</v>
      </c>
      <c r="E67" s="15">
        <v>30346.5</v>
      </c>
      <c r="F67" s="15">
        <v>171963.5</v>
      </c>
      <c r="G67" s="15">
        <v>0</v>
      </c>
      <c r="H67" s="15">
        <v>0</v>
      </c>
      <c r="I67" s="16"/>
      <c r="J67" s="16"/>
      <c r="K67" s="16">
        <v>0</v>
      </c>
      <c r="L67" s="15">
        <v>0</v>
      </c>
      <c r="M67" s="16"/>
      <c r="N67" s="16"/>
      <c r="O67" s="16"/>
      <c r="P67" s="17">
        <v>0</v>
      </c>
    </row>
    <row r="68" spans="1:16" s="1" customFormat="1" ht="12" customHeight="1">
      <c r="A68" s="40" t="s">
        <v>66</v>
      </c>
      <c r="B68" s="42" t="s">
        <v>63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/>
    </row>
    <row r="69" spans="1:16" s="1" customFormat="1" ht="12" customHeight="1">
      <c r="A69" s="41"/>
      <c r="B69" s="44" t="s">
        <v>67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5"/>
    </row>
    <row r="70" spans="1:16" s="1" customFormat="1" ht="12" customHeight="1">
      <c r="A70" s="41"/>
      <c r="B70" s="46" t="s">
        <v>68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7"/>
    </row>
    <row r="71" spans="1:16" s="1" customFormat="1" ht="12" customHeight="1">
      <c r="A71" s="41"/>
      <c r="B71" s="44" t="s">
        <v>22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5"/>
    </row>
    <row r="72" spans="1:16" s="1" customFormat="1" ht="12" customHeight="1">
      <c r="A72" s="41"/>
      <c r="B72" s="7" t="s">
        <v>19</v>
      </c>
      <c r="C72" s="11" t="s">
        <v>23</v>
      </c>
      <c r="D72" s="13">
        <f>D73</f>
        <v>230139</v>
      </c>
      <c r="E72" s="13">
        <f aca="true" t="shared" si="11" ref="E72:P72">E73</f>
        <v>53281.02</v>
      </c>
      <c r="F72" s="13">
        <f t="shared" si="11"/>
        <v>176857.98</v>
      </c>
      <c r="G72" s="13">
        <f t="shared" si="11"/>
        <v>182749.85</v>
      </c>
      <c r="H72" s="13">
        <f t="shared" si="11"/>
        <v>51821.05</v>
      </c>
      <c r="I72" s="13">
        <f t="shared" si="11"/>
        <v>0</v>
      </c>
      <c r="J72" s="13">
        <f t="shared" si="11"/>
        <v>0</v>
      </c>
      <c r="K72" s="13">
        <f t="shared" si="11"/>
        <v>51821.05</v>
      </c>
      <c r="L72" s="13">
        <f t="shared" si="11"/>
        <v>130928.8</v>
      </c>
      <c r="M72" s="13">
        <f t="shared" si="11"/>
        <v>0</v>
      </c>
      <c r="N72" s="13">
        <f t="shared" si="11"/>
        <v>0</v>
      </c>
      <c r="O72" s="13">
        <f t="shared" si="11"/>
        <v>0</v>
      </c>
      <c r="P72" s="13">
        <f t="shared" si="11"/>
        <v>130928.8</v>
      </c>
    </row>
    <row r="73" spans="1:16" s="1" customFormat="1" ht="12" customHeight="1" thickBot="1">
      <c r="A73" s="41"/>
      <c r="B73" s="12" t="s">
        <v>56</v>
      </c>
      <c r="C73" s="34"/>
      <c r="D73" s="15">
        <v>230139</v>
      </c>
      <c r="E73" s="15">
        <v>53281.02</v>
      </c>
      <c r="F73" s="15">
        <v>176857.98</v>
      </c>
      <c r="G73" s="15">
        <v>182749.85</v>
      </c>
      <c r="H73" s="15">
        <f>SUM(I73:K73)</f>
        <v>51821.05</v>
      </c>
      <c r="I73" s="16"/>
      <c r="J73" s="16"/>
      <c r="K73" s="16">
        <v>51821.05</v>
      </c>
      <c r="L73" s="15">
        <f>SUM(M73:P73)</f>
        <v>130928.8</v>
      </c>
      <c r="M73" s="16"/>
      <c r="N73" s="16"/>
      <c r="O73" s="16"/>
      <c r="P73" s="17">
        <v>130928.8</v>
      </c>
    </row>
    <row r="74" spans="1:16" ht="18" customHeight="1" thickBot="1">
      <c r="A74" s="38" t="s">
        <v>1</v>
      </c>
      <c r="B74" s="39"/>
      <c r="C74" s="39"/>
      <c r="D74" s="36">
        <f aca="true" t="shared" si="12" ref="D74:P74">D11+D17</f>
        <v>2378504.16</v>
      </c>
      <c r="E74" s="36">
        <f t="shared" si="12"/>
        <v>711188.65</v>
      </c>
      <c r="F74" s="36">
        <f t="shared" si="12"/>
        <v>1667315.51</v>
      </c>
      <c r="G74" s="36">
        <f t="shared" si="12"/>
        <v>427546.93000000005</v>
      </c>
      <c r="H74" s="36">
        <f t="shared" si="12"/>
        <v>80488.87000000001</v>
      </c>
      <c r="I74" s="36">
        <f t="shared" si="12"/>
        <v>0</v>
      </c>
      <c r="J74" s="36">
        <f t="shared" si="12"/>
        <v>0</v>
      </c>
      <c r="K74" s="36">
        <f t="shared" si="12"/>
        <v>80488.87000000001</v>
      </c>
      <c r="L74" s="36">
        <f t="shared" si="12"/>
        <v>347058.06</v>
      </c>
      <c r="M74" s="36">
        <f t="shared" si="12"/>
        <v>0</v>
      </c>
      <c r="N74" s="36">
        <f t="shared" si="12"/>
        <v>0</v>
      </c>
      <c r="O74" s="36">
        <f t="shared" si="12"/>
        <v>0</v>
      </c>
      <c r="P74" s="37">
        <f t="shared" si="12"/>
        <v>347058.06</v>
      </c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</sheetData>
  <sheetProtection/>
  <mergeCells count="71">
    <mergeCell ref="B59:P59"/>
    <mergeCell ref="A2:P2"/>
    <mergeCell ref="E4:F4"/>
    <mergeCell ref="H6:P6"/>
    <mergeCell ref="G5:P5"/>
    <mergeCell ref="C4:C9"/>
    <mergeCell ref="G6:G9"/>
    <mergeCell ref="M8:P8"/>
    <mergeCell ref="L8:L9"/>
    <mergeCell ref="B30:P30"/>
    <mergeCell ref="B20:P20"/>
    <mergeCell ref="A12:A16"/>
    <mergeCell ref="A4:A9"/>
    <mergeCell ref="E5:E9"/>
    <mergeCell ref="B4:B9"/>
    <mergeCell ref="D4:D9"/>
    <mergeCell ref="G4:P4"/>
    <mergeCell ref="L7:P7"/>
    <mergeCell ref="K1:P1"/>
    <mergeCell ref="B24:P24"/>
    <mergeCell ref="F5:F9"/>
    <mergeCell ref="B26:P26"/>
    <mergeCell ref="I8:K8"/>
    <mergeCell ref="B12:P12"/>
    <mergeCell ref="B13:P13"/>
    <mergeCell ref="H8:H9"/>
    <mergeCell ref="H7:K7"/>
    <mergeCell ref="B14:P14"/>
    <mergeCell ref="B46:P46"/>
    <mergeCell ref="A36:A42"/>
    <mergeCell ref="B37:P37"/>
    <mergeCell ref="B38:P38"/>
    <mergeCell ref="B39:P39"/>
    <mergeCell ref="B40:P40"/>
    <mergeCell ref="B36:P36"/>
    <mergeCell ref="B21:P21"/>
    <mergeCell ref="B27:P27"/>
    <mergeCell ref="B43:P43"/>
    <mergeCell ref="B44:P44"/>
    <mergeCell ref="B45:P45"/>
    <mergeCell ref="A30:A35"/>
    <mergeCell ref="B32:P32"/>
    <mergeCell ref="B33:P33"/>
    <mergeCell ref="B31:P31"/>
    <mergeCell ref="A43:A49"/>
    <mergeCell ref="B47:P47"/>
    <mergeCell ref="B50:P50"/>
    <mergeCell ref="B51:P51"/>
    <mergeCell ref="B52:P52"/>
    <mergeCell ref="B53:P53"/>
    <mergeCell ref="A18:A23"/>
    <mergeCell ref="A24:A29"/>
    <mergeCell ref="B18:P18"/>
    <mergeCell ref="B19:P19"/>
    <mergeCell ref="B25:P25"/>
    <mergeCell ref="A62:A67"/>
    <mergeCell ref="B63:P63"/>
    <mergeCell ref="B64:P64"/>
    <mergeCell ref="B65:P65"/>
    <mergeCell ref="B62:P62"/>
    <mergeCell ref="A50:A55"/>
    <mergeCell ref="A56:A61"/>
    <mergeCell ref="B56:P56"/>
    <mergeCell ref="B57:P57"/>
    <mergeCell ref="B58:P58"/>
    <mergeCell ref="A74:C74"/>
    <mergeCell ref="A68:A73"/>
    <mergeCell ref="B68:P68"/>
    <mergeCell ref="B69:P69"/>
    <mergeCell ref="B70:P70"/>
    <mergeCell ref="B71:P7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2" r:id="rId1"/>
  <headerFooter alignWithMargins="0">
    <oddFooter>&amp;CStrona &amp;P z &amp;N</oddFooter>
  </headerFooter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2013-07-26T08:16:01Z</cp:lastPrinted>
  <dcterms:created xsi:type="dcterms:W3CDTF">2002-03-22T09:59:04Z</dcterms:created>
  <dcterms:modified xsi:type="dcterms:W3CDTF">2013-07-26T08:32:23Z</dcterms:modified>
  <cp:category/>
  <cp:version/>
  <cp:contentType/>
  <cp:contentStatus/>
</cp:coreProperties>
</file>