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activeTab="0"/>
  </bookViews>
  <sheets>
    <sheet name="Z7" sheetId="1" r:id="rId1"/>
  </sheets>
  <definedNames>
    <definedName name="_xlnm.Print_Area" localSheetId="0">'Z7'!$A$1:$L$66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<sst xmlns="http://schemas.openxmlformats.org/spreadsheetml/2006/main" count="82" uniqueCount="66">
  <si>
    <t>Rehabilitacja zawodowa i społeczna</t>
  </si>
  <si>
    <t xml:space="preserve">                                                </t>
  </si>
  <si>
    <t>dotacje</t>
  </si>
  <si>
    <t>Wpływy z tytułu pomocy finansowej udzielanej między j.s.t. na dofinansowanie własnych zadań bieżących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</si>
  <si>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</si>
  <si>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</si>
  <si>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</si>
  <si>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</si>
  <si>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</si>
  <si>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</si>
  <si>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</si>
  <si>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</si>
  <si>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</si>
  <si>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</si>
  <si>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</si>
  <si>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</si>
  <si>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</si>
  <si>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</si>
  <si>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</si>
  <si>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</si>
  <si>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</si>
  <si>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</si>
  <si>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</si>
  <si>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</si>
  <si>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</si>
  <si>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</si>
  <si>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</si>
  <si>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</si>
  <si>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UMOWY i POROZUMIENIA</t>
  </si>
  <si>
    <t>Dotacje celowe na pomoc fin.udzielaną między jst.na dofin.bieżących zadań własnych</t>
  </si>
  <si>
    <t>Promocja jednostek samorządu tereytorialnego</t>
  </si>
  <si>
    <t xml:space="preserve">                                                                                       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</si>
  <si>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</si>
  <si>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</si>
  <si>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</si>
  <si>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</si>
  <si>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</si>
  <si>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</si>
  <si>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</si>
  <si>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</si>
  <si>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</si>
  <si>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  i pochodne od wynagrodzeń</t>
  </si>
  <si>
    <t>Plan wydatków ogółem            (8+12)</t>
  </si>
  <si>
    <t>Dotacje celowe przekazane do gmin na zadania bieżące</t>
  </si>
  <si>
    <t xml:space="preserve">Dotacje celowe przekazane do powiatów na zadania bieżące </t>
  </si>
  <si>
    <t>Szkoły zawodowe</t>
  </si>
  <si>
    <t>Dotacje celowe otrzymane z powiatu na zadania bieżące realizowane na podstwie porozumień (umów) między jednostkami samorządu terytorialnego</t>
  </si>
  <si>
    <t>Dotacje celowe otrzymane z gmin na zadania bieżące realizowane na podstwie porozumień (umów) między jednostkami samorządu terytorialnego</t>
  </si>
  <si>
    <t>Dotacje celowe na pomoc fin.udzielaną między jst.na dofin.własnych zadań inwestycyjnych i zakupów inwestycyjnych</t>
  </si>
  <si>
    <t>Odpisy na zakładowy fundusz świadczeń socjalnych</t>
  </si>
  <si>
    <t>Dotacja celowa na pomoc finansową udzielanej między j.s.t. na dofinansowanie własnych zadań bieżących</t>
  </si>
  <si>
    <t>Zadania w zakresie upowszechniania turystyki</t>
  </si>
  <si>
    <t>Dotacje celowe przekazane dla powiatu na zadania bieżące realizowane na podstawie porozumień (umów) między jednostkami samorządu terytorialnego</t>
  </si>
  <si>
    <t>Wydatki osobowe niezaliczone do wynagrodzeń</t>
  </si>
  <si>
    <t>Dodatkowe wynagrodzenie roczne</t>
  </si>
  <si>
    <t>Zakup leków, wyrobów medycznych</t>
  </si>
  <si>
    <t>Zakup usług remontowych</t>
  </si>
  <si>
    <t>Odpis na zakładowy fundusz świadczeń socjalnych</t>
  </si>
  <si>
    <t>Opłaty na rzecz budżetów jednostek samorządu terytorialnego</t>
  </si>
  <si>
    <t>Szkolenia pracowników niebędących członkami korp. sł. cyw.</t>
  </si>
  <si>
    <t>Dotacje celowe otrzymane z gminy na zadania bieżące realizowane na podstawie porozumień (umów) między jednostkami samorządu terytorialnego</t>
  </si>
  <si>
    <t>Plan dochodów na 2014 rok</t>
  </si>
  <si>
    <t>Wykonanie dochodów za I półrocze 2014 r.</t>
  </si>
  <si>
    <t>Wykonanie wydatków za                 I półrocze 2014 r.</t>
  </si>
  <si>
    <t xml:space="preserve">Wykonanie za I półrocze 2014 roku dochodów i wydatków związanych z realizacją zadań realizowanych na podstwaie umów (porozumień) z jednostkami samorządu terytorialnego </t>
  </si>
  <si>
    <t>Załącznik Nr 1.8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</si>
</sst>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3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49" fontId="4" fillId="35" borderId="10" xfId="0" applyNumberFormat="1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wrapText="1"/>
    </xf>
    <xf numFmtId="4" fontId="4" fillId="34" borderId="10" xfId="0" applyNumberFormat="1" applyFont="1" applyFill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4" fillId="35" borderId="10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9" fontId="4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4" fontId="5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140" zoomScaleNormal="140" zoomScalePageLayoutView="0" workbookViewId="0" topLeftCell="A1">
      <selection activeCell="J16" sqref="J16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6.125" style="0" customWidth="1"/>
    <col min="5" max="5" width="13.625" style="0" customWidth="1"/>
    <col min="6" max="6" width="13.375" style="0" customWidth="1"/>
    <col min="7" max="7" width="13.25390625" style="0" customWidth="1"/>
    <col min="8" max="8" width="13.625" style="0" customWidth="1"/>
    <col min="9" max="9" width="13.25390625" style="0" customWidth="1"/>
    <col min="10" max="11" width="13.375" style="0" customWidth="1"/>
    <col min="12" max="12" width="14.00390625" style="0" customWidth="1"/>
    <col min="13" max="13" width="17.00390625" style="0" customWidth="1"/>
  </cols>
  <sheetData>
    <row r="1" spans="3:13" ht="12" customHeight="1">
      <c r="C1" s="77" t="s">
        <v>65</v>
      </c>
      <c r="D1" s="77"/>
      <c r="E1" s="77"/>
      <c r="F1" s="77"/>
      <c r="G1" s="77"/>
      <c r="H1" s="77"/>
      <c r="I1" s="77"/>
      <c r="J1" s="77"/>
      <c r="K1" s="77"/>
      <c r="L1" s="77"/>
      <c r="M1" s="19"/>
    </row>
    <row r="2" spans="1:13" ht="25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16"/>
    </row>
    <row r="3" spans="1:13" ht="10.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2" customHeight="1">
      <c r="A4" s="79" t="s">
        <v>6</v>
      </c>
      <c r="B4" s="79"/>
      <c r="C4" s="79"/>
      <c r="D4" s="73" t="s">
        <v>7</v>
      </c>
      <c r="E4" s="74" t="s">
        <v>61</v>
      </c>
      <c r="F4" s="74" t="s">
        <v>62</v>
      </c>
      <c r="G4" s="74" t="s">
        <v>42</v>
      </c>
      <c r="H4" s="74" t="s">
        <v>63</v>
      </c>
      <c r="I4" s="73" t="s">
        <v>13</v>
      </c>
      <c r="J4" s="73"/>
      <c r="K4" s="73"/>
      <c r="L4" s="73"/>
      <c r="M4" s="8"/>
    </row>
    <row r="5" spans="1:14" ht="12" customHeight="1">
      <c r="A5" s="79"/>
      <c r="B5" s="79"/>
      <c r="C5" s="79"/>
      <c r="D5" s="73"/>
      <c r="E5" s="74"/>
      <c r="F5" s="74"/>
      <c r="G5" s="74"/>
      <c r="H5" s="74"/>
      <c r="I5" s="74" t="s">
        <v>17</v>
      </c>
      <c r="J5" s="73" t="s">
        <v>11</v>
      </c>
      <c r="K5" s="73"/>
      <c r="L5" s="74" t="s">
        <v>18</v>
      </c>
      <c r="M5" s="28"/>
      <c r="N5" s="13"/>
    </row>
    <row r="6" spans="1:14" ht="32.25" customHeight="1">
      <c r="A6" s="44" t="s">
        <v>8</v>
      </c>
      <c r="B6" s="44" t="s">
        <v>9</v>
      </c>
      <c r="C6" s="44" t="s">
        <v>22</v>
      </c>
      <c r="D6" s="73"/>
      <c r="E6" s="74"/>
      <c r="F6" s="74"/>
      <c r="G6" s="74"/>
      <c r="H6" s="74"/>
      <c r="I6" s="74"/>
      <c r="J6" s="46" t="s">
        <v>41</v>
      </c>
      <c r="K6" s="45" t="s">
        <v>2</v>
      </c>
      <c r="L6" s="74"/>
      <c r="M6" s="28"/>
      <c r="N6" s="13"/>
    </row>
    <row r="7" spans="1:14" ht="11.25" customHeight="1">
      <c r="A7" s="9">
        <v>1</v>
      </c>
      <c r="B7" s="9">
        <v>2</v>
      </c>
      <c r="C7" s="9">
        <v>3</v>
      </c>
      <c r="D7" s="9">
        <v>4</v>
      </c>
      <c r="E7" s="24">
        <v>5</v>
      </c>
      <c r="F7" s="24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25"/>
      <c r="N7" s="13"/>
    </row>
    <row r="8" spans="1:14" ht="23.25" customHeight="1">
      <c r="A8" s="14"/>
      <c r="B8" s="14"/>
      <c r="C8" s="14"/>
      <c r="D8" s="15" t="s">
        <v>28</v>
      </c>
      <c r="E8" s="51">
        <f aca="true" t="shared" si="0" ref="E8:L8">SUM(E12+E18+E20+E22+E24+E28+E34+E37+E51+E59+E61+E64)</f>
        <v>2364678.7800000003</v>
      </c>
      <c r="F8" s="51">
        <f t="shared" si="0"/>
        <v>947296.18</v>
      </c>
      <c r="G8" s="51">
        <f t="shared" si="0"/>
        <v>2948374.62</v>
      </c>
      <c r="H8" s="51">
        <f t="shared" si="0"/>
        <v>792500.21</v>
      </c>
      <c r="I8" s="51">
        <f t="shared" si="0"/>
        <v>776995.3</v>
      </c>
      <c r="J8" s="51">
        <f t="shared" si="0"/>
        <v>388482.85</v>
      </c>
      <c r="K8" s="51">
        <f t="shared" si="0"/>
        <v>96071.37</v>
      </c>
      <c r="L8" s="51">
        <f t="shared" si="0"/>
        <v>15504.91</v>
      </c>
      <c r="M8" s="26"/>
      <c r="N8" s="13"/>
    </row>
    <row r="9" spans="1:14" ht="19.5" customHeight="1" hidden="1">
      <c r="A9" s="36" t="s">
        <v>23</v>
      </c>
      <c r="B9" s="36" t="s">
        <v>14</v>
      </c>
      <c r="C9" s="35"/>
      <c r="D9" s="37" t="s">
        <v>37</v>
      </c>
      <c r="E9" s="52">
        <f>E11</f>
        <v>0</v>
      </c>
      <c r="F9" s="52"/>
      <c r="G9" s="52">
        <f aca="true" t="shared" si="1" ref="G9:L9">G11</f>
        <v>0</v>
      </c>
      <c r="H9" s="52"/>
      <c r="I9" s="52">
        <f t="shared" si="1"/>
        <v>0</v>
      </c>
      <c r="J9" s="52">
        <f t="shared" si="1"/>
        <v>0</v>
      </c>
      <c r="K9" s="52">
        <f t="shared" si="1"/>
        <v>0</v>
      </c>
      <c r="L9" s="52">
        <f t="shared" si="1"/>
        <v>0</v>
      </c>
      <c r="M9" s="26"/>
      <c r="N9" s="13"/>
    </row>
    <row r="10" spans="1:14" ht="15.75" customHeight="1" hidden="1">
      <c r="A10" s="6"/>
      <c r="B10" s="6"/>
      <c r="C10" s="6"/>
      <c r="D10" s="4" t="s">
        <v>21</v>
      </c>
      <c r="E10" s="53">
        <v>0</v>
      </c>
      <c r="F10" s="53"/>
      <c r="G10" s="53"/>
      <c r="H10" s="53"/>
      <c r="I10" s="53"/>
      <c r="J10" s="53"/>
      <c r="K10" s="53"/>
      <c r="L10" s="53"/>
      <c r="M10" s="27"/>
      <c r="N10" s="13"/>
    </row>
    <row r="11" spans="1:14" ht="24.75" customHeight="1" hidden="1">
      <c r="A11" s="6"/>
      <c r="B11" s="6"/>
      <c r="C11" s="9">
        <v>2710</v>
      </c>
      <c r="D11" s="10" t="s">
        <v>29</v>
      </c>
      <c r="E11" s="53"/>
      <c r="F11" s="53"/>
      <c r="G11" s="53">
        <v>0</v>
      </c>
      <c r="H11" s="53">
        <v>0</v>
      </c>
      <c r="I11" s="53">
        <f>H11</f>
        <v>0</v>
      </c>
      <c r="J11" s="53"/>
      <c r="K11" s="53">
        <f>I11</f>
        <v>0</v>
      </c>
      <c r="L11" s="53"/>
      <c r="M11" s="27"/>
      <c r="N11" s="13"/>
    </row>
    <row r="12" spans="1:14" ht="20.25" customHeight="1">
      <c r="A12" s="36" t="s">
        <v>34</v>
      </c>
      <c r="B12" s="36" t="s">
        <v>35</v>
      </c>
      <c r="C12" s="35"/>
      <c r="D12" s="47" t="s">
        <v>20</v>
      </c>
      <c r="E12" s="52">
        <f>E13+E14</f>
        <v>814841.79</v>
      </c>
      <c r="F12" s="52">
        <f>F13+F14</f>
        <v>0</v>
      </c>
      <c r="G12" s="52">
        <f aca="true" t="shared" si="2" ref="G12:L12">G15+G16+G17</f>
        <v>1220879.73</v>
      </c>
      <c r="H12" s="52">
        <f t="shared" si="2"/>
        <v>0</v>
      </c>
      <c r="I12" s="52">
        <f t="shared" si="2"/>
        <v>0</v>
      </c>
      <c r="J12" s="52">
        <f t="shared" si="2"/>
        <v>0</v>
      </c>
      <c r="K12" s="52">
        <f t="shared" si="2"/>
        <v>0</v>
      </c>
      <c r="L12" s="52">
        <f t="shared" si="2"/>
        <v>0</v>
      </c>
      <c r="M12" s="26"/>
      <c r="N12" s="13"/>
    </row>
    <row r="13" spans="1:14" ht="20.25" customHeight="1" hidden="1">
      <c r="A13" s="56"/>
      <c r="B13" s="56"/>
      <c r="C13" s="9">
        <v>2710</v>
      </c>
      <c r="D13" s="10" t="s">
        <v>29</v>
      </c>
      <c r="E13" s="55">
        <v>0</v>
      </c>
      <c r="F13" s="55">
        <v>0</v>
      </c>
      <c r="G13" s="55"/>
      <c r="H13" s="55"/>
      <c r="I13" s="55"/>
      <c r="J13" s="55"/>
      <c r="K13" s="55"/>
      <c r="L13" s="55"/>
      <c r="M13" s="26"/>
      <c r="N13" s="13"/>
    </row>
    <row r="14" spans="1:14" ht="29.25" customHeight="1">
      <c r="A14" s="6"/>
      <c r="B14" s="6"/>
      <c r="C14" s="9">
        <v>6300</v>
      </c>
      <c r="D14" s="10" t="s">
        <v>3</v>
      </c>
      <c r="E14" s="60">
        <v>814841.79</v>
      </c>
      <c r="F14" s="60">
        <v>0</v>
      </c>
      <c r="G14" s="60"/>
      <c r="H14" s="60"/>
      <c r="I14" s="60"/>
      <c r="J14" s="60"/>
      <c r="K14" s="60"/>
      <c r="L14" s="60"/>
      <c r="M14" s="27"/>
      <c r="N14" s="13"/>
    </row>
    <row r="15" spans="1:14" ht="18" customHeight="1">
      <c r="A15" s="6"/>
      <c r="B15" s="6"/>
      <c r="C15" s="9">
        <v>6050</v>
      </c>
      <c r="D15" s="17" t="s">
        <v>4</v>
      </c>
      <c r="E15" s="60"/>
      <c r="F15" s="60"/>
      <c r="G15" s="60">
        <v>734181.63</v>
      </c>
      <c r="H15" s="60">
        <v>0</v>
      </c>
      <c r="I15" s="60"/>
      <c r="J15" s="60"/>
      <c r="K15" s="60"/>
      <c r="L15" s="60">
        <f>H15</f>
        <v>0</v>
      </c>
      <c r="M15" s="27"/>
      <c r="N15" s="13"/>
    </row>
    <row r="16" spans="1:14" ht="18" customHeight="1">
      <c r="A16" s="6"/>
      <c r="B16" s="6"/>
      <c r="C16" s="9">
        <v>6059</v>
      </c>
      <c r="D16" s="17" t="s">
        <v>4</v>
      </c>
      <c r="E16" s="60"/>
      <c r="F16" s="60"/>
      <c r="G16" s="60">
        <v>80660.16</v>
      </c>
      <c r="H16" s="60">
        <v>0</v>
      </c>
      <c r="I16" s="60"/>
      <c r="J16" s="60"/>
      <c r="K16" s="60"/>
      <c r="L16" s="60">
        <f>H16</f>
        <v>0</v>
      </c>
      <c r="M16" s="27"/>
      <c r="N16" s="13"/>
    </row>
    <row r="17" spans="1:14" ht="27.75" customHeight="1">
      <c r="A17" s="6"/>
      <c r="B17" s="6"/>
      <c r="C17" s="9">
        <v>6300</v>
      </c>
      <c r="D17" s="10" t="s">
        <v>27</v>
      </c>
      <c r="E17" s="60"/>
      <c r="F17" s="60"/>
      <c r="G17" s="60">
        <v>406037.94</v>
      </c>
      <c r="H17" s="60">
        <v>0</v>
      </c>
      <c r="I17" s="60"/>
      <c r="J17" s="60"/>
      <c r="K17" s="60"/>
      <c r="L17" s="60">
        <f>H17</f>
        <v>0</v>
      </c>
      <c r="M17" s="27"/>
      <c r="N17" s="13"/>
    </row>
    <row r="18" spans="1:14" ht="19.5" customHeight="1">
      <c r="A18" s="39">
        <v>630</v>
      </c>
      <c r="B18" s="39">
        <v>63003</v>
      </c>
      <c r="C18" s="57"/>
      <c r="D18" s="59" t="s">
        <v>51</v>
      </c>
      <c r="E18" s="54">
        <v>0</v>
      </c>
      <c r="F18" s="54">
        <v>0</v>
      </c>
      <c r="G18" s="54">
        <f>G19</f>
        <v>2000</v>
      </c>
      <c r="H18" s="54">
        <f>SUM(H19)</f>
        <v>2000</v>
      </c>
      <c r="I18" s="54">
        <f>SUM(I19)</f>
        <v>2000</v>
      </c>
      <c r="J18" s="54">
        <v>0</v>
      </c>
      <c r="K18" s="54">
        <f>SUM(K19)</f>
        <v>2000</v>
      </c>
      <c r="L18" s="54">
        <v>0</v>
      </c>
      <c r="M18" s="27"/>
      <c r="N18" s="13"/>
    </row>
    <row r="19" spans="1:14" ht="27.75" customHeight="1">
      <c r="A19" s="6"/>
      <c r="B19" s="6"/>
      <c r="C19" s="9">
        <v>2710</v>
      </c>
      <c r="D19" s="10" t="s">
        <v>50</v>
      </c>
      <c r="E19" s="53"/>
      <c r="F19" s="53"/>
      <c r="G19" s="60">
        <v>2000</v>
      </c>
      <c r="H19" s="60">
        <v>2000</v>
      </c>
      <c r="I19" s="60">
        <f>H19</f>
        <v>2000</v>
      </c>
      <c r="J19" s="60"/>
      <c r="K19" s="60">
        <f>I19</f>
        <v>2000</v>
      </c>
      <c r="L19" s="53"/>
      <c r="M19" s="27"/>
      <c r="N19" s="13"/>
    </row>
    <row r="20" spans="1:14" ht="27.75" customHeight="1">
      <c r="A20" s="48">
        <v>720</v>
      </c>
      <c r="B20" s="48">
        <v>72095</v>
      </c>
      <c r="C20" s="49"/>
      <c r="D20" s="59" t="s">
        <v>37</v>
      </c>
      <c r="E20" s="54">
        <f>E21</f>
        <v>0</v>
      </c>
      <c r="F20" s="54">
        <f>F21</f>
        <v>0</v>
      </c>
      <c r="G20" s="54">
        <f aca="true" t="shared" si="3" ref="G20:L20">G21</f>
        <v>15504.91</v>
      </c>
      <c r="H20" s="54">
        <f t="shared" si="3"/>
        <v>15504.91</v>
      </c>
      <c r="I20" s="54">
        <f t="shared" si="3"/>
        <v>0</v>
      </c>
      <c r="J20" s="54">
        <f t="shared" si="3"/>
        <v>0</v>
      </c>
      <c r="K20" s="54">
        <f t="shared" si="3"/>
        <v>0</v>
      </c>
      <c r="L20" s="54">
        <f t="shared" si="3"/>
        <v>15504.91</v>
      </c>
      <c r="M20" s="27"/>
      <c r="N20" s="13"/>
    </row>
    <row r="21" spans="1:14" ht="35.25" customHeight="1">
      <c r="A21" s="6"/>
      <c r="B21" s="6"/>
      <c r="C21" s="9">
        <v>6300</v>
      </c>
      <c r="D21" s="10" t="s">
        <v>48</v>
      </c>
      <c r="E21" s="53"/>
      <c r="F21" s="53"/>
      <c r="G21" s="60">
        <v>15504.91</v>
      </c>
      <c r="H21" s="60">
        <v>15504.91</v>
      </c>
      <c r="I21" s="60"/>
      <c r="J21" s="60"/>
      <c r="K21" s="60"/>
      <c r="L21" s="60">
        <f>H21</f>
        <v>15504.91</v>
      </c>
      <c r="M21" s="27"/>
      <c r="N21" s="13"/>
    </row>
    <row r="22" spans="1:14" ht="21" customHeight="1">
      <c r="A22" s="35">
        <v>750</v>
      </c>
      <c r="B22" s="35">
        <v>75018</v>
      </c>
      <c r="C22" s="35"/>
      <c r="D22" s="18" t="s">
        <v>19</v>
      </c>
      <c r="E22" s="52">
        <f>E23</f>
        <v>0</v>
      </c>
      <c r="F22" s="52">
        <f>F23</f>
        <v>0</v>
      </c>
      <c r="G22" s="52">
        <f aca="true" t="shared" si="4" ref="G22:L22">G23</f>
        <v>3110</v>
      </c>
      <c r="H22" s="52">
        <f t="shared" si="4"/>
        <v>2760</v>
      </c>
      <c r="I22" s="52">
        <f t="shared" si="4"/>
        <v>2760</v>
      </c>
      <c r="J22" s="52">
        <f t="shared" si="4"/>
        <v>0</v>
      </c>
      <c r="K22" s="52">
        <f t="shared" si="4"/>
        <v>2760</v>
      </c>
      <c r="L22" s="52">
        <f t="shared" si="4"/>
        <v>0</v>
      </c>
      <c r="M22" s="26"/>
      <c r="N22" s="13"/>
    </row>
    <row r="23" spans="1:14" s="7" customFormat="1" ht="21.75" customHeight="1">
      <c r="A23" s="6"/>
      <c r="B23" s="6"/>
      <c r="C23" s="9">
        <v>2710</v>
      </c>
      <c r="D23" s="10" t="s">
        <v>29</v>
      </c>
      <c r="E23" s="53"/>
      <c r="F23" s="53"/>
      <c r="G23" s="60">
        <v>3110</v>
      </c>
      <c r="H23" s="60">
        <v>2760</v>
      </c>
      <c r="I23" s="60">
        <f>H23</f>
        <v>2760</v>
      </c>
      <c r="J23" s="60"/>
      <c r="K23" s="60">
        <f>I23</f>
        <v>2760</v>
      </c>
      <c r="L23" s="53"/>
      <c r="M23" s="27"/>
      <c r="N23" s="31"/>
    </row>
    <row r="24" spans="1:14" ht="22.5" customHeight="1">
      <c r="A24" s="39">
        <v>750</v>
      </c>
      <c r="B24" s="39">
        <v>75075</v>
      </c>
      <c r="C24" s="39"/>
      <c r="D24" s="33" t="s">
        <v>30</v>
      </c>
      <c r="E24" s="52">
        <f>E25</f>
        <v>6091.42</v>
      </c>
      <c r="F24" s="52">
        <f>F25</f>
        <v>6091.42</v>
      </c>
      <c r="G24" s="52">
        <f aca="true" t="shared" si="5" ref="G24:L24">SUM(G25:G27)</f>
        <v>6091.42</v>
      </c>
      <c r="H24" s="52">
        <f t="shared" si="5"/>
        <v>2500</v>
      </c>
      <c r="I24" s="52">
        <f t="shared" si="5"/>
        <v>2500</v>
      </c>
      <c r="J24" s="52">
        <f t="shared" si="5"/>
        <v>2500</v>
      </c>
      <c r="K24" s="52">
        <f t="shared" si="5"/>
        <v>0</v>
      </c>
      <c r="L24" s="52">
        <f t="shared" si="5"/>
        <v>0</v>
      </c>
      <c r="M24" s="29"/>
      <c r="N24" s="13"/>
    </row>
    <row r="25" spans="1:14" ht="36" customHeight="1">
      <c r="A25" s="1"/>
      <c r="B25" s="1"/>
      <c r="C25" s="42">
        <v>2320</v>
      </c>
      <c r="D25" s="32" t="s">
        <v>46</v>
      </c>
      <c r="E25" s="60">
        <v>6091.42</v>
      </c>
      <c r="F25" s="60">
        <v>6091.42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29"/>
      <c r="N25" s="13"/>
    </row>
    <row r="26" spans="1:14" ht="15.75" customHeight="1">
      <c r="A26" s="1"/>
      <c r="B26" s="1"/>
      <c r="C26" s="42">
        <v>4170</v>
      </c>
      <c r="D26" s="11" t="s">
        <v>16</v>
      </c>
      <c r="E26" s="53"/>
      <c r="F26" s="53"/>
      <c r="G26" s="60">
        <v>5000</v>
      </c>
      <c r="H26" s="60">
        <v>2500</v>
      </c>
      <c r="I26" s="60">
        <f>H26</f>
        <v>2500</v>
      </c>
      <c r="J26" s="60">
        <f>I26</f>
        <v>2500</v>
      </c>
      <c r="K26" s="53"/>
      <c r="L26" s="53"/>
      <c r="M26" s="29"/>
      <c r="N26" s="13"/>
    </row>
    <row r="27" spans="1:14" ht="19.5" customHeight="1">
      <c r="A27" s="1"/>
      <c r="B27" s="1"/>
      <c r="C27" s="42">
        <v>4300</v>
      </c>
      <c r="D27" s="41" t="s">
        <v>40</v>
      </c>
      <c r="E27" s="53"/>
      <c r="F27" s="53"/>
      <c r="G27" s="60">
        <v>1091.42</v>
      </c>
      <c r="H27" s="60">
        <v>0</v>
      </c>
      <c r="I27" s="60">
        <f>H27</f>
        <v>0</v>
      </c>
      <c r="J27" s="60"/>
      <c r="K27" s="53"/>
      <c r="L27" s="53"/>
      <c r="M27" s="29"/>
      <c r="N27" s="13"/>
    </row>
    <row r="28" spans="1:14" ht="27.75" customHeight="1">
      <c r="A28" s="48">
        <v>801</v>
      </c>
      <c r="B28" s="48">
        <v>80130</v>
      </c>
      <c r="C28" s="49"/>
      <c r="D28" s="50" t="s">
        <v>45</v>
      </c>
      <c r="E28" s="54">
        <f>E29</f>
        <v>2024.37</v>
      </c>
      <c r="F28" s="54">
        <f>F29</f>
        <v>2024.37</v>
      </c>
      <c r="G28" s="54">
        <f aca="true" t="shared" si="6" ref="G28:L28">SUM(G30:G33)</f>
        <v>2024.37</v>
      </c>
      <c r="H28" s="54">
        <f t="shared" si="6"/>
        <v>1555.17</v>
      </c>
      <c r="I28" s="54">
        <f t="shared" si="6"/>
        <v>1555.17</v>
      </c>
      <c r="J28" s="54">
        <f t="shared" si="6"/>
        <v>1407.55</v>
      </c>
      <c r="K28" s="54">
        <f t="shared" si="6"/>
        <v>0</v>
      </c>
      <c r="L28" s="54">
        <f t="shared" si="6"/>
        <v>0</v>
      </c>
      <c r="M28" s="27"/>
      <c r="N28" s="13"/>
    </row>
    <row r="29" spans="1:14" ht="39.75" customHeight="1">
      <c r="A29" s="6"/>
      <c r="B29" s="6"/>
      <c r="C29" s="9">
        <v>2310</v>
      </c>
      <c r="D29" s="32" t="s">
        <v>47</v>
      </c>
      <c r="E29" s="60">
        <v>2024.37</v>
      </c>
      <c r="F29" s="60">
        <v>2024.37</v>
      </c>
      <c r="G29" s="60"/>
      <c r="H29" s="60"/>
      <c r="I29" s="60"/>
      <c r="J29" s="60"/>
      <c r="K29" s="53"/>
      <c r="L29" s="53">
        <f>H29</f>
        <v>0</v>
      </c>
      <c r="M29" s="27"/>
      <c r="N29" s="13"/>
    </row>
    <row r="30" spans="1:14" ht="15" customHeight="1">
      <c r="A30" s="2"/>
      <c r="B30" s="41"/>
      <c r="C30" s="42">
        <v>4010</v>
      </c>
      <c r="D30" s="10" t="s">
        <v>25</v>
      </c>
      <c r="E30" s="60"/>
      <c r="F30" s="60"/>
      <c r="G30" s="60">
        <v>1568.59</v>
      </c>
      <c r="H30" s="60">
        <v>1176.43</v>
      </c>
      <c r="I30" s="60">
        <f aca="true" t="shared" si="7" ref="I30:J32">H30</f>
        <v>1176.43</v>
      </c>
      <c r="J30" s="60">
        <f t="shared" si="7"/>
        <v>1176.43</v>
      </c>
      <c r="K30" s="53"/>
      <c r="L30" s="53"/>
      <c r="M30" s="29"/>
      <c r="N30" s="13"/>
    </row>
    <row r="31" spans="1:14" ht="15" customHeight="1">
      <c r="A31" s="2"/>
      <c r="B31" s="41"/>
      <c r="C31" s="42">
        <v>4110</v>
      </c>
      <c r="D31" s="10" t="s">
        <v>26</v>
      </c>
      <c r="E31" s="60"/>
      <c r="F31" s="60"/>
      <c r="G31" s="60">
        <v>269.71</v>
      </c>
      <c r="H31" s="60">
        <v>202.26</v>
      </c>
      <c r="I31" s="60">
        <f t="shared" si="7"/>
        <v>202.26</v>
      </c>
      <c r="J31" s="60">
        <f t="shared" si="7"/>
        <v>202.26</v>
      </c>
      <c r="K31" s="53"/>
      <c r="L31" s="53"/>
      <c r="M31" s="29"/>
      <c r="N31" s="13"/>
    </row>
    <row r="32" spans="1:14" ht="15" customHeight="1">
      <c r="A32" s="2"/>
      <c r="B32" s="41"/>
      <c r="C32" s="42">
        <v>4120</v>
      </c>
      <c r="D32" s="10" t="s">
        <v>32</v>
      </c>
      <c r="E32" s="60"/>
      <c r="F32" s="60"/>
      <c r="G32" s="60">
        <v>38.45</v>
      </c>
      <c r="H32" s="60">
        <v>28.86</v>
      </c>
      <c r="I32" s="60">
        <f t="shared" si="7"/>
        <v>28.86</v>
      </c>
      <c r="J32" s="60">
        <f t="shared" si="7"/>
        <v>28.86</v>
      </c>
      <c r="K32" s="53"/>
      <c r="L32" s="53"/>
      <c r="M32" s="29"/>
      <c r="N32" s="13"/>
    </row>
    <row r="33" spans="1:14" ht="15" customHeight="1">
      <c r="A33" s="2"/>
      <c r="B33" s="41"/>
      <c r="C33" s="42">
        <v>4440</v>
      </c>
      <c r="D33" s="41" t="s">
        <v>49</v>
      </c>
      <c r="E33" s="60"/>
      <c r="F33" s="60"/>
      <c r="G33" s="60">
        <v>147.62</v>
      </c>
      <c r="H33" s="60">
        <v>147.62</v>
      </c>
      <c r="I33" s="60">
        <f>H33</f>
        <v>147.62</v>
      </c>
      <c r="J33" s="60"/>
      <c r="K33" s="53"/>
      <c r="L33" s="53"/>
      <c r="M33" s="29"/>
      <c r="N33" s="13"/>
    </row>
    <row r="34" spans="1:14" ht="20.25" customHeight="1">
      <c r="A34" s="39">
        <v>801</v>
      </c>
      <c r="B34" s="39">
        <v>80195</v>
      </c>
      <c r="C34" s="39"/>
      <c r="D34" s="33" t="s">
        <v>37</v>
      </c>
      <c r="E34" s="52">
        <f aca="true" t="shared" si="8" ref="E34:L34">E35+E36</f>
        <v>0</v>
      </c>
      <c r="F34" s="52">
        <f t="shared" si="8"/>
        <v>0</v>
      </c>
      <c r="G34" s="52">
        <f t="shared" si="8"/>
        <v>1432.8700000000001</v>
      </c>
      <c r="H34" s="52">
        <f t="shared" si="8"/>
        <v>1432.8700000000001</v>
      </c>
      <c r="I34" s="52">
        <f t="shared" si="8"/>
        <v>1432.8700000000001</v>
      </c>
      <c r="J34" s="52">
        <f t="shared" si="8"/>
        <v>0</v>
      </c>
      <c r="K34" s="52">
        <f t="shared" si="8"/>
        <v>1432.8700000000001</v>
      </c>
      <c r="L34" s="52">
        <f t="shared" si="8"/>
        <v>0</v>
      </c>
      <c r="M34" s="27"/>
      <c r="N34" s="13"/>
    </row>
    <row r="35" spans="1:14" ht="14.25" customHeight="1">
      <c r="A35" s="1"/>
      <c r="B35" s="1"/>
      <c r="C35" s="9">
        <v>2310</v>
      </c>
      <c r="D35" s="62" t="s">
        <v>43</v>
      </c>
      <c r="E35" s="53"/>
      <c r="F35" s="53"/>
      <c r="G35" s="60">
        <v>364.48</v>
      </c>
      <c r="H35" s="60">
        <v>364.48</v>
      </c>
      <c r="I35" s="60">
        <f>H35</f>
        <v>364.48</v>
      </c>
      <c r="J35" s="60"/>
      <c r="K35" s="60">
        <f>I35</f>
        <v>364.48</v>
      </c>
      <c r="L35" s="53"/>
      <c r="M35" s="27"/>
      <c r="N35" s="13"/>
    </row>
    <row r="36" spans="1:14" ht="37.5" customHeight="1">
      <c r="A36" s="1"/>
      <c r="B36" s="1"/>
      <c r="C36" s="63">
        <v>2320</v>
      </c>
      <c r="D36" s="62" t="s">
        <v>52</v>
      </c>
      <c r="E36" s="53"/>
      <c r="F36" s="53"/>
      <c r="G36" s="60">
        <v>1068.39</v>
      </c>
      <c r="H36" s="60">
        <v>1068.39</v>
      </c>
      <c r="I36" s="60">
        <f>H36</f>
        <v>1068.39</v>
      </c>
      <c r="J36" s="60"/>
      <c r="K36" s="60">
        <f>I36</f>
        <v>1068.39</v>
      </c>
      <c r="L36" s="53"/>
      <c r="M36" s="29"/>
      <c r="N36" s="13"/>
    </row>
    <row r="37" spans="1:14" ht="31.5" customHeight="1">
      <c r="A37" s="35">
        <v>852</v>
      </c>
      <c r="B37" s="38">
        <v>85201</v>
      </c>
      <c r="C37" s="35"/>
      <c r="D37" s="40" t="s">
        <v>38</v>
      </c>
      <c r="E37" s="52">
        <f>E38</f>
        <v>1251568.87</v>
      </c>
      <c r="F37" s="52">
        <f>F38</f>
        <v>802067.04</v>
      </c>
      <c r="G37" s="52">
        <f>SUM(G38:G50)</f>
        <v>1241568.87</v>
      </c>
      <c r="H37" s="52">
        <f>SUM(H38:H50)</f>
        <v>532113.23</v>
      </c>
      <c r="I37" s="52">
        <f>SUM(I38:I50)</f>
        <v>532113.23</v>
      </c>
      <c r="J37" s="52">
        <f>SUM(J38:J50)</f>
        <v>334564.7</v>
      </c>
      <c r="K37" s="52">
        <f>SUM(K40:K47)</f>
        <v>0</v>
      </c>
      <c r="L37" s="52">
        <f>SUM(L40:L47)</f>
        <v>0</v>
      </c>
      <c r="M37" s="29"/>
      <c r="N37" s="13"/>
    </row>
    <row r="38" spans="1:14" ht="36" customHeight="1">
      <c r="A38" s="1"/>
      <c r="B38" s="42"/>
      <c r="C38" s="42">
        <v>2320</v>
      </c>
      <c r="D38" s="32" t="s">
        <v>46</v>
      </c>
      <c r="E38" s="60">
        <v>1251568.87</v>
      </c>
      <c r="F38" s="60">
        <v>802067.04</v>
      </c>
      <c r="G38" s="60"/>
      <c r="H38" s="60"/>
      <c r="I38" s="60"/>
      <c r="J38" s="60"/>
      <c r="K38" s="53"/>
      <c r="L38" s="53"/>
      <c r="M38" s="29"/>
      <c r="N38" s="13"/>
    </row>
    <row r="39" spans="1:14" ht="19.5" customHeight="1">
      <c r="A39" s="1"/>
      <c r="B39" s="42"/>
      <c r="C39" s="42">
        <v>3020</v>
      </c>
      <c r="D39" s="32" t="s">
        <v>53</v>
      </c>
      <c r="E39" s="60"/>
      <c r="F39" s="60"/>
      <c r="G39" s="60">
        <v>500</v>
      </c>
      <c r="H39" s="60">
        <v>0</v>
      </c>
      <c r="I39" s="60">
        <v>0</v>
      </c>
      <c r="J39" s="60"/>
      <c r="K39" s="53"/>
      <c r="L39" s="53"/>
      <c r="M39" s="29"/>
      <c r="N39" s="13"/>
    </row>
    <row r="40" spans="1:14" ht="19.5" customHeight="1">
      <c r="A40" s="2"/>
      <c r="B40" s="41"/>
      <c r="C40" s="42">
        <v>4010</v>
      </c>
      <c r="D40" s="10" t="s">
        <v>25</v>
      </c>
      <c r="E40" s="60"/>
      <c r="F40" s="60"/>
      <c r="G40" s="60">
        <v>629470</v>
      </c>
      <c r="H40" s="60">
        <v>284564.7</v>
      </c>
      <c r="I40" s="60">
        <f>H40</f>
        <v>284564.7</v>
      </c>
      <c r="J40" s="60">
        <f>I40</f>
        <v>284564.7</v>
      </c>
      <c r="K40" s="53"/>
      <c r="L40" s="53"/>
      <c r="M40" s="26"/>
      <c r="N40" s="13"/>
    </row>
    <row r="41" spans="1:14" ht="19.5" customHeight="1">
      <c r="A41" s="2"/>
      <c r="B41" s="41"/>
      <c r="C41" s="42">
        <v>4040</v>
      </c>
      <c r="D41" s="10" t="s">
        <v>54</v>
      </c>
      <c r="E41" s="60"/>
      <c r="F41" s="60"/>
      <c r="G41" s="60">
        <v>50000</v>
      </c>
      <c r="H41" s="60">
        <v>50000</v>
      </c>
      <c r="I41" s="60">
        <f>H41</f>
        <v>50000</v>
      </c>
      <c r="J41" s="60">
        <f>I41</f>
        <v>50000</v>
      </c>
      <c r="K41" s="53"/>
      <c r="L41" s="53"/>
      <c r="M41" s="26"/>
      <c r="N41" s="13"/>
    </row>
    <row r="42" spans="1:14" ht="16.5" customHeight="1">
      <c r="A42" s="2"/>
      <c r="B42" s="41"/>
      <c r="C42" s="42">
        <v>4210</v>
      </c>
      <c r="D42" s="43" t="s">
        <v>33</v>
      </c>
      <c r="E42" s="60"/>
      <c r="F42" s="60"/>
      <c r="G42" s="60">
        <v>161439.35</v>
      </c>
      <c r="H42" s="60">
        <v>63106.15</v>
      </c>
      <c r="I42" s="60">
        <f>H42</f>
        <v>63106.15</v>
      </c>
      <c r="J42" s="60"/>
      <c r="K42" s="53"/>
      <c r="L42" s="53"/>
      <c r="M42" s="29"/>
      <c r="N42" s="13"/>
    </row>
    <row r="43" spans="1:14" ht="15" customHeight="1">
      <c r="A43" s="2"/>
      <c r="B43" s="41"/>
      <c r="C43" s="42">
        <v>4220</v>
      </c>
      <c r="D43" s="43" t="s">
        <v>24</v>
      </c>
      <c r="E43" s="60"/>
      <c r="F43" s="60"/>
      <c r="G43" s="60">
        <v>149860</v>
      </c>
      <c r="H43" s="60">
        <v>95886.17</v>
      </c>
      <c r="I43" s="60">
        <f aca="true" t="shared" si="9" ref="I43:I50">H43</f>
        <v>95886.17</v>
      </c>
      <c r="J43" s="60"/>
      <c r="K43" s="53"/>
      <c r="L43" s="53"/>
      <c r="M43" s="29"/>
      <c r="N43" s="13"/>
    </row>
    <row r="44" spans="1:14" ht="15" customHeight="1">
      <c r="A44" s="2"/>
      <c r="B44" s="41"/>
      <c r="C44" s="42">
        <v>4230</v>
      </c>
      <c r="D44" s="43" t="s">
        <v>55</v>
      </c>
      <c r="E44" s="60"/>
      <c r="F44" s="60"/>
      <c r="G44" s="60">
        <v>5000</v>
      </c>
      <c r="H44" s="60">
        <v>0</v>
      </c>
      <c r="I44" s="60">
        <f t="shared" si="9"/>
        <v>0</v>
      </c>
      <c r="J44" s="60"/>
      <c r="K44" s="53"/>
      <c r="L44" s="53"/>
      <c r="M44" s="29"/>
      <c r="N44" s="13"/>
    </row>
    <row r="45" spans="1:14" ht="15" customHeight="1">
      <c r="A45" s="2"/>
      <c r="B45" s="41"/>
      <c r="C45" s="42">
        <v>4260</v>
      </c>
      <c r="D45" s="43" t="s">
        <v>39</v>
      </c>
      <c r="E45" s="60"/>
      <c r="F45" s="60"/>
      <c r="G45" s="60">
        <v>155000</v>
      </c>
      <c r="H45" s="60">
        <v>26004.26</v>
      </c>
      <c r="I45" s="60">
        <f t="shared" si="9"/>
        <v>26004.26</v>
      </c>
      <c r="J45" s="60"/>
      <c r="K45" s="53"/>
      <c r="L45" s="53"/>
      <c r="M45" s="29"/>
      <c r="N45" s="13"/>
    </row>
    <row r="46" spans="1:14" ht="15" customHeight="1">
      <c r="A46" s="2"/>
      <c r="B46" s="41"/>
      <c r="C46" s="42">
        <v>4270</v>
      </c>
      <c r="D46" s="43" t="s">
        <v>56</v>
      </c>
      <c r="E46" s="60"/>
      <c r="F46" s="60"/>
      <c r="G46" s="60">
        <v>38260</v>
      </c>
      <c r="H46" s="60">
        <v>0</v>
      </c>
      <c r="I46" s="60">
        <f t="shared" si="9"/>
        <v>0</v>
      </c>
      <c r="J46" s="60"/>
      <c r="K46" s="53"/>
      <c r="L46" s="53"/>
      <c r="M46" s="29"/>
      <c r="N46" s="13"/>
    </row>
    <row r="47" spans="1:14" ht="15" customHeight="1">
      <c r="A47" s="2"/>
      <c r="B47" s="41"/>
      <c r="C47" s="42">
        <v>4300</v>
      </c>
      <c r="D47" s="41" t="s">
        <v>40</v>
      </c>
      <c r="E47" s="60"/>
      <c r="F47" s="60"/>
      <c r="G47" s="60">
        <v>33426</v>
      </c>
      <c r="H47" s="60">
        <v>9311.95</v>
      </c>
      <c r="I47" s="60">
        <f t="shared" si="9"/>
        <v>9311.95</v>
      </c>
      <c r="J47" s="60"/>
      <c r="K47" s="53"/>
      <c r="L47" s="53"/>
      <c r="M47" s="29"/>
      <c r="N47" s="13"/>
    </row>
    <row r="48" spans="1:14" ht="15" customHeight="1">
      <c r="A48" s="2"/>
      <c r="B48" s="41"/>
      <c r="C48" s="42">
        <v>4440</v>
      </c>
      <c r="D48" s="41" t="s">
        <v>57</v>
      </c>
      <c r="E48" s="60"/>
      <c r="F48" s="60"/>
      <c r="G48" s="60">
        <v>2005.52</v>
      </c>
      <c r="H48" s="60">
        <v>0</v>
      </c>
      <c r="I48" s="60">
        <f t="shared" si="9"/>
        <v>0</v>
      </c>
      <c r="J48" s="60"/>
      <c r="K48" s="53"/>
      <c r="L48" s="53"/>
      <c r="M48" s="29"/>
      <c r="N48" s="13"/>
    </row>
    <row r="49" spans="1:14" ht="15" customHeight="1">
      <c r="A49" s="2"/>
      <c r="B49" s="41"/>
      <c r="C49" s="42">
        <v>4520</v>
      </c>
      <c r="D49" s="41" t="s">
        <v>58</v>
      </c>
      <c r="E49" s="60"/>
      <c r="F49" s="60"/>
      <c r="G49" s="60">
        <v>10608</v>
      </c>
      <c r="H49" s="60">
        <v>3240</v>
      </c>
      <c r="I49" s="60">
        <f t="shared" si="9"/>
        <v>3240</v>
      </c>
      <c r="J49" s="60"/>
      <c r="K49" s="53"/>
      <c r="L49" s="53"/>
      <c r="M49" s="29"/>
      <c r="N49" s="13"/>
    </row>
    <row r="50" spans="1:14" ht="15" customHeight="1">
      <c r="A50" s="2"/>
      <c r="B50" s="41"/>
      <c r="C50" s="42">
        <v>4700</v>
      </c>
      <c r="D50" s="41" t="s">
        <v>59</v>
      </c>
      <c r="E50" s="60"/>
      <c r="F50" s="60"/>
      <c r="G50" s="60">
        <v>6000</v>
      </c>
      <c r="H50" s="60">
        <v>0</v>
      </c>
      <c r="I50" s="60">
        <f t="shared" si="9"/>
        <v>0</v>
      </c>
      <c r="J50" s="60"/>
      <c r="K50" s="53"/>
      <c r="L50" s="53"/>
      <c r="M50" s="29"/>
      <c r="N50" s="13"/>
    </row>
    <row r="51" spans="1:14" ht="15" customHeight="1">
      <c r="A51" s="34">
        <v>852</v>
      </c>
      <c r="B51" s="34">
        <v>85204</v>
      </c>
      <c r="C51" s="35"/>
      <c r="D51" s="18" t="s">
        <v>10</v>
      </c>
      <c r="E51" s="52">
        <f>E52+E53</f>
        <v>290152.33</v>
      </c>
      <c r="F51" s="52">
        <f>F52+F53</f>
        <v>137113.35</v>
      </c>
      <c r="G51" s="52">
        <f aca="true" t="shared" si="10" ref="G51:L51">G54+G55+G56+G57+G58</f>
        <v>315485.45</v>
      </c>
      <c r="H51" s="52">
        <f t="shared" si="10"/>
        <v>154275.51</v>
      </c>
      <c r="I51" s="52">
        <f>SUM(I52:I58)</f>
        <v>154275.51</v>
      </c>
      <c r="J51" s="52">
        <f>SUM(J52:J58)</f>
        <v>50010.6</v>
      </c>
      <c r="K51" s="52">
        <f t="shared" si="10"/>
        <v>9519.98</v>
      </c>
      <c r="L51" s="52">
        <f t="shared" si="10"/>
        <v>0</v>
      </c>
      <c r="M51" s="29"/>
      <c r="N51" s="13"/>
    </row>
    <row r="52" spans="1:14" ht="38.25" customHeight="1">
      <c r="A52" s="2"/>
      <c r="B52" s="2"/>
      <c r="C52" s="42">
        <v>2310</v>
      </c>
      <c r="D52" s="32" t="s">
        <v>47</v>
      </c>
      <c r="E52" s="60">
        <v>82833.6</v>
      </c>
      <c r="F52" s="60">
        <v>41424</v>
      </c>
      <c r="G52" s="60">
        <v>0</v>
      </c>
      <c r="H52" s="60"/>
      <c r="I52" s="60"/>
      <c r="J52" s="60"/>
      <c r="K52" s="60"/>
      <c r="L52" s="53"/>
      <c r="M52" s="29"/>
      <c r="N52" s="13"/>
    </row>
    <row r="53" spans="1:14" ht="37.5" customHeight="1">
      <c r="A53" s="2"/>
      <c r="B53" s="2"/>
      <c r="C53" s="42">
        <v>2320</v>
      </c>
      <c r="D53" s="32" t="s">
        <v>46</v>
      </c>
      <c r="E53" s="60">
        <v>207318.73</v>
      </c>
      <c r="F53" s="60">
        <v>95689.35</v>
      </c>
      <c r="G53" s="60">
        <v>0</v>
      </c>
      <c r="H53" s="60"/>
      <c r="I53" s="60"/>
      <c r="J53" s="60"/>
      <c r="K53" s="60"/>
      <c r="L53" s="53"/>
      <c r="M53" s="29"/>
      <c r="N53" s="13"/>
    </row>
    <row r="54" spans="1:14" ht="15" customHeight="1">
      <c r="A54" s="2"/>
      <c r="B54" s="2"/>
      <c r="C54" s="42">
        <v>2320</v>
      </c>
      <c r="D54" s="17" t="s">
        <v>44</v>
      </c>
      <c r="E54" s="60"/>
      <c r="F54" s="60"/>
      <c r="G54" s="60">
        <v>25333.12</v>
      </c>
      <c r="H54" s="60">
        <v>9519.98</v>
      </c>
      <c r="I54" s="60">
        <f>H54</f>
        <v>9519.98</v>
      </c>
      <c r="J54" s="60"/>
      <c r="K54" s="60">
        <f>I54</f>
        <v>9519.98</v>
      </c>
      <c r="L54" s="53"/>
      <c r="M54" s="29"/>
      <c r="N54" s="13"/>
    </row>
    <row r="55" spans="1:14" ht="21.75" customHeight="1">
      <c r="A55" s="3"/>
      <c r="B55" s="3"/>
      <c r="C55" s="42">
        <v>3110</v>
      </c>
      <c r="D55" s="43" t="s">
        <v>5</v>
      </c>
      <c r="E55" s="60"/>
      <c r="F55" s="60"/>
      <c r="G55" s="60">
        <v>204405.13</v>
      </c>
      <c r="H55" s="60">
        <v>94744.93</v>
      </c>
      <c r="I55" s="60">
        <f aca="true" t="shared" si="11" ref="I55:J58">H55</f>
        <v>94744.93</v>
      </c>
      <c r="J55" s="60"/>
      <c r="K55" s="60"/>
      <c r="L55" s="53"/>
      <c r="M55" s="26"/>
      <c r="N55" s="12"/>
    </row>
    <row r="56" spans="1:14" ht="19.5" customHeight="1">
      <c r="A56" s="3"/>
      <c r="B56" s="3"/>
      <c r="C56" s="42">
        <v>4110</v>
      </c>
      <c r="D56" s="10" t="s">
        <v>36</v>
      </c>
      <c r="E56" s="60"/>
      <c r="F56" s="60"/>
      <c r="G56" s="60">
        <v>12571.2</v>
      </c>
      <c r="H56" s="60">
        <v>7275.6</v>
      </c>
      <c r="I56" s="60">
        <f t="shared" si="11"/>
        <v>7275.6</v>
      </c>
      <c r="J56" s="60">
        <f t="shared" si="11"/>
        <v>7275.6</v>
      </c>
      <c r="K56" s="60"/>
      <c r="L56" s="53"/>
      <c r="M56" s="29"/>
      <c r="N56" s="13"/>
    </row>
    <row r="57" spans="1:14" ht="20.25" customHeight="1">
      <c r="A57" s="3"/>
      <c r="B57" s="3"/>
      <c r="C57" s="42">
        <v>4120</v>
      </c>
      <c r="D57" s="11" t="s">
        <v>32</v>
      </c>
      <c r="E57" s="60"/>
      <c r="F57" s="60"/>
      <c r="G57" s="60">
        <v>1176</v>
      </c>
      <c r="H57" s="60">
        <v>735</v>
      </c>
      <c r="I57" s="60">
        <f t="shared" si="11"/>
        <v>735</v>
      </c>
      <c r="J57" s="60">
        <f t="shared" si="11"/>
        <v>735</v>
      </c>
      <c r="K57" s="60"/>
      <c r="L57" s="53"/>
      <c r="M57" s="29"/>
      <c r="N57" s="13"/>
    </row>
    <row r="58" spans="1:14" ht="21" customHeight="1">
      <c r="A58" s="3"/>
      <c r="B58" s="3"/>
      <c r="C58" s="42">
        <v>4170</v>
      </c>
      <c r="D58" s="11" t="s">
        <v>16</v>
      </c>
      <c r="E58" s="60"/>
      <c r="F58" s="60"/>
      <c r="G58" s="60">
        <v>72000</v>
      </c>
      <c r="H58" s="60">
        <v>42000</v>
      </c>
      <c r="I58" s="60">
        <f t="shared" si="11"/>
        <v>42000</v>
      </c>
      <c r="J58" s="60">
        <f>I58</f>
        <v>42000</v>
      </c>
      <c r="K58" s="60"/>
      <c r="L58" s="53"/>
      <c r="M58" s="29"/>
      <c r="N58" s="13"/>
    </row>
    <row r="59" spans="1:14" ht="17.25" customHeight="1">
      <c r="A59" s="34">
        <v>853</v>
      </c>
      <c r="B59" s="34">
        <v>85311</v>
      </c>
      <c r="C59" s="35"/>
      <c r="D59" s="18" t="s">
        <v>0</v>
      </c>
      <c r="E59" s="52">
        <f>E60</f>
        <v>0</v>
      </c>
      <c r="F59" s="52">
        <v>0</v>
      </c>
      <c r="G59" s="52">
        <f aca="true" t="shared" si="12" ref="G59:L59">G60</f>
        <v>66591</v>
      </c>
      <c r="H59" s="52">
        <f t="shared" si="12"/>
        <v>33294</v>
      </c>
      <c r="I59" s="52">
        <f t="shared" si="12"/>
        <v>33294</v>
      </c>
      <c r="J59" s="52">
        <f t="shared" si="12"/>
        <v>0</v>
      </c>
      <c r="K59" s="52">
        <f t="shared" si="12"/>
        <v>33294</v>
      </c>
      <c r="L59" s="52">
        <f t="shared" si="12"/>
        <v>0</v>
      </c>
      <c r="M59" s="27"/>
      <c r="N59" s="13"/>
    </row>
    <row r="60" spans="1:14" ht="22.5" customHeight="1">
      <c r="A60" s="3"/>
      <c r="B60" s="3"/>
      <c r="C60" s="9">
        <v>2710</v>
      </c>
      <c r="D60" s="10" t="s">
        <v>29</v>
      </c>
      <c r="E60" s="53"/>
      <c r="F60" s="53"/>
      <c r="G60" s="60">
        <v>66591</v>
      </c>
      <c r="H60" s="60">
        <v>33294</v>
      </c>
      <c r="I60" s="60">
        <f>H60</f>
        <v>33294</v>
      </c>
      <c r="J60" s="60">
        <v>0</v>
      </c>
      <c r="K60" s="60">
        <f>I60</f>
        <v>33294</v>
      </c>
      <c r="L60" s="53"/>
      <c r="M60" s="27"/>
      <c r="N60" s="13"/>
    </row>
    <row r="61" spans="1:14" ht="19.5" customHeight="1">
      <c r="A61" s="61">
        <v>853</v>
      </c>
      <c r="B61" s="61">
        <v>85395</v>
      </c>
      <c r="C61" s="57"/>
      <c r="D61" s="59" t="s">
        <v>37</v>
      </c>
      <c r="E61" s="58"/>
      <c r="F61" s="58"/>
      <c r="G61" s="54">
        <f>SUM(G62:G63)</f>
        <v>33686</v>
      </c>
      <c r="H61" s="54">
        <f>SUM(H62:H63)</f>
        <v>27062.52</v>
      </c>
      <c r="I61" s="54">
        <f>SUM(I62:I63)</f>
        <v>27062.52</v>
      </c>
      <c r="J61" s="58"/>
      <c r="K61" s="54">
        <f>SUM(K62:K63)</f>
        <v>27062.52</v>
      </c>
      <c r="L61" s="54">
        <v>0</v>
      </c>
      <c r="M61" s="27"/>
      <c r="N61" s="13"/>
    </row>
    <row r="62" spans="1:14" ht="36" customHeight="1">
      <c r="A62" s="3"/>
      <c r="B62" s="3"/>
      <c r="C62" s="9">
        <v>2317</v>
      </c>
      <c r="D62" s="10" t="s">
        <v>60</v>
      </c>
      <c r="E62" s="53"/>
      <c r="F62" s="53"/>
      <c r="G62" s="60">
        <v>28633</v>
      </c>
      <c r="H62" s="60">
        <v>23003.14</v>
      </c>
      <c r="I62" s="60">
        <f>H62</f>
        <v>23003.14</v>
      </c>
      <c r="J62" s="60"/>
      <c r="K62" s="60">
        <f>I62</f>
        <v>23003.14</v>
      </c>
      <c r="L62" s="53"/>
      <c r="M62" s="27"/>
      <c r="N62" s="13"/>
    </row>
    <row r="63" spans="1:14" ht="33" customHeight="1">
      <c r="A63" s="3"/>
      <c r="B63" s="3"/>
      <c r="C63" s="9">
        <v>2319</v>
      </c>
      <c r="D63" s="10" t="s">
        <v>60</v>
      </c>
      <c r="E63" s="53"/>
      <c r="F63" s="53"/>
      <c r="G63" s="60">
        <v>5053</v>
      </c>
      <c r="H63" s="60">
        <v>4059.38</v>
      </c>
      <c r="I63" s="60">
        <f>H63</f>
        <v>4059.38</v>
      </c>
      <c r="J63" s="60"/>
      <c r="K63" s="60">
        <f>I63</f>
        <v>4059.38</v>
      </c>
      <c r="L63" s="53"/>
      <c r="M63" s="27"/>
      <c r="N63" s="13"/>
    </row>
    <row r="64" spans="1:14" ht="17.25" customHeight="1">
      <c r="A64" s="34">
        <v>921</v>
      </c>
      <c r="B64" s="34">
        <v>92116</v>
      </c>
      <c r="C64" s="35"/>
      <c r="D64" s="18" t="s">
        <v>12</v>
      </c>
      <c r="E64" s="52">
        <v>0</v>
      </c>
      <c r="F64" s="52">
        <v>0</v>
      </c>
      <c r="G64" s="52">
        <f aca="true" t="shared" si="13" ref="G64:L64">G65</f>
        <v>40000</v>
      </c>
      <c r="H64" s="52">
        <f t="shared" si="13"/>
        <v>20002</v>
      </c>
      <c r="I64" s="52">
        <f t="shared" si="13"/>
        <v>20002</v>
      </c>
      <c r="J64" s="52">
        <f t="shared" si="13"/>
        <v>0</v>
      </c>
      <c r="K64" s="52">
        <f t="shared" si="13"/>
        <v>20002</v>
      </c>
      <c r="L64" s="52">
        <f t="shared" si="13"/>
        <v>0</v>
      </c>
      <c r="M64" s="27"/>
      <c r="N64" s="13"/>
    </row>
    <row r="65" spans="1:14" ht="17.25" customHeight="1">
      <c r="A65" s="64"/>
      <c r="B65" s="64"/>
      <c r="C65" s="63">
        <v>2310</v>
      </c>
      <c r="D65" s="62" t="s">
        <v>43</v>
      </c>
      <c r="E65" s="55"/>
      <c r="F65" s="55"/>
      <c r="G65" s="65">
        <v>40000</v>
      </c>
      <c r="H65" s="65">
        <v>20002</v>
      </c>
      <c r="I65" s="65">
        <f>H65</f>
        <v>20002</v>
      </c>
      <c r="J65" s="65"/>
      <c r="K65" s="65">
        <f>I65</f>
        <v>20002</v>
      </c>
      <c r="L65" s="55"/>
      <c r="M65" s="27"/>
      <c r="N65" s="13"/>
    </row>
    <row r="66" spans="1:14" ht="21.75" customHeight="1">
      <c r="A66" s="66"/>
      <c r="B66" s="66"/>
      <c r="C66" s="15"/>
      <c r="D66" s="67" t="s">
        <v>15</v>
      </c>
      <c r="E66" s="51">
        <f>SUM(E12+E18+E20+E22+E24+E28+E37+E51+E59+E61+E64)</f>
        <v>2364678.7800000003</v>
      </c>
      <c r="F66" s="51">
        <f aca="true" t="shared" si="14" ref="F66:L66">F8</f>
        <v>947296.18</v>
      </c>
      <c r="G66" s="51">
        <f t="shared" si="14"/>
        <v>2948374.62</v>
      </c>
      <c r="H66" s="51">
        <f t="shared" si="14"/>
        <v>792500.21</v>
      </c>
      <c r="I66" s="51">
        <f t="shared" si="14"/>
        <v>776995.3</v>
      </c>
      <c r="J66" s="51">
        <f t="shared" si="14"/>
        <v>388482.85</v>
      </c>
      <c r="K66" s="51">
        <f t="shared" si="14"/>
        <v>96071.37</v>
      </c>
      <c r="L66" s="51">
        <f t="shared" si="14"/>
        <v>15504.91</v>
      </c>
      <c r="M66" s="26"/>
      <c r="N66" s="13"/>
    </row>
    <row r="67" spans="13:14" ht="22.5" customHeight="1">
      <c r="M67" s="27"/>
      <c r="N67" s="13"/>
    </row>
    <row r="68" spans="1:14" ht="21.75" customHeight="1">
      <c r="A68" s="75" t="s">
        <v>31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26"/>
      <c r="N68" s="13"/>
    </row>
    <row r="69" spans="1:14" ht="21.75" customHeight="1">
      <c r="A69" s="7"/>
      <c r="B69" s="7"/>
      <c r="C69" s="7"/>
      <c r="D69" s="7" t="s">
        <v>1</v>
      </c>
      <c r="E69" s="7"/>
      <c r="F69" s="7"/>
      <c r="G69" s="7"/>
      <c r="H69" s="7"/>
      <c r="I69" s="7"/>
      <c r="J69" s="76"/>
      <c r="K69" s="76"/>
      <c r="L69" s="76"/>
      <c r="M69" s="26"/>
      <c r="N69" s="13"/>
    </row>
    <row r="70" spans="1:14" ht="21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26"/>
      <c r="N70" s="26"/>
    </row>
    <row r="71" spans="1:14" ht="10.5" customHeight="1" hidden="1">
      <c r="A71" s="7"/>
      <c r="B71" s="7"/>
      <c r="C71" s="7"/>
      <c r="D71" s="7"/>
      <c r="E71" s="7"/>
      <c r="F71" s="7"/>
      <c r="G71" s="7"/>
      <c r="H71" s="7"/>
      <c r="I71" s="7"/>
      <c r="J71" s="76"/>
      <c r="K71" s="76"/>
      <c r="L71" s="76"/>
      <c r="M71" s="13"/>
      <c r="N71" s="13"/>
    </row>
    <row r="72" spans="1:14" ht="1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30"/>
      <c r="N72" s="13"/>
    </row>
    <row r="73" spans="1:14" ht="1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31"/>
      <c r="N73" s="13"/>
    </row>
    <row r="74" spans="1:1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31"/>
      <c r="N74" s="13"/>
    </row>
    <row r="75" spans="1:13" ht="14.2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1.25" customHeight="1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"/>
    </row>
    <row r="77" spans="1:13" ht="12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3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 customHeight="1">
      <c r="A79" s="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8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21"/>
    </row>
    <row r="81" spans="1:13" ht="14.2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4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3.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"/>
    </row>
    <row r="85" spans="1:13" ht="15.7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"/>
    </row>
    <row r="86" spans="1:13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24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22"/>
    </row>
    <row r="89" spans="1:13" ht="54.75" customHeight="1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22"/>
    </row>
    <row r="90" spans="1:13" ht="18" customHeight="1" hidden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"/>
    </row>
    <row r="91" spans="1:13" ht="15.75" customHeight="1" hidden="1">
      <c r="A91" s="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"/>
    </row>
    <row r="93" spans="1:13" ht="47.2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23"/>
    </row>
    <row r="94" spans="1:13" ht="26.2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22"/>
    </row>
    <row r="95" spans="1:13" ht="16.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"/>
    </row>
    <row r="96" spans="1:13" ht="15" customHeight="1">
      <c r="A96" s="69"/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22"/>
    </row>
    <row r="97" spans="1:13" ht="37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22"/>
    </row>
    <row r="98" spans="1:13" ht="27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22"/>
    </row>
    <row r="99" spans="1:13" ht="27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22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21"/>
    </row>
    <row r="101" spans="1:13" ht="12.75">
      <c r="A101" s="7"/>
      <c r="B101" s="7"/>
      <c r="C101" s="7"/>
      <c r="D101" s="68"/>
      <c r="E101" s="68"/>
      <c r="F101" s="68"/>
      <c r="G101" s="68"/>
      <c r="H101" s="68"/>
      <c r="I101" s="68"/>
      <c r="J101" s="68"/>
      <c r="K101" s="68"/>
      <c r="L101" s="68"/>
      <c r="M101" s="7"/>
    </row>
    <row r="102" ht="12.75">
      <c r="M102" s="7"/>
    </row>
    <row r="103" ht="12.75">
      <c r="M103" s="7"/>
    </row>
    <row r="104" ht="12.75">
      <c r="M104" s="7"/>
    </row>
    <row r="105" ht="29.25" customHeight="1">
      <c r="M105" s="20"/>
    </row>
  </sheetData>
  <sheetProtection/>
  <mergeCells count="26">
    <mergeCell ref="C1:L1"/>
    <mergeCell ref="A2:L2"/>
    <mergeCell ref="A4:C5"/>
    <mergeCell ref="G4:G6"/>
    <mergeCell ref="I5:I6"/>
    <mergeCell ref="J5:K5"/>
    <mergeCell ref="I4:L4"/>
    <mergeCell ref="H4:H6"/>
    <mergeCell ref="A76:L76"/>
    <mergeCell ref="A85:L85"/>
    <mergeCell ref="A84:L84"/>
    <mergeCell ref="D4:D6"/>
    <mergeCell ref="E4:E6"/>
    <mergeCell ref="L5:L6"/>
    <mergeCell ref="A68:L68"/>
    <mergeCell ref="J69:L69"/>
    <mergeCell ref="J71:L71"/>
    <mergeCell ref="F4:F6"/>
    <mergeCell ref="D101:L101"/>
    <mergeCell ref="A96:L96"/>
    <mergeCell ref="A92:L92"/>
    <mergeCell ref="A89:L89"/>
    <mergeCell ref="A90:L90"/>
    <mergeCell ref="A94:L94"/>
    <mergeCell ref="A95:L95"/>
    <mergeCell ref="A93:L93"/>
  </mergeCells>
  <printOptions horizontalCentered="1"/>
  <pageMargins left="0.1968503937007874" right="0.1968503937007874" top="0.3937007874015748" bottom="0.3937007874015748" header="0.5118110236220472" footer="0.11811023622047245"/>
  <pageSetup horizontalDpi="600" verticalDpi="600" orientation="landscape" paperSize="9" scale="7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2014-07-28T11:18:35Z</cp:lastPrinted>
  <dcterms:created xsi:type="dcterms:W3CDTF">2002-03-22T09:59:04Z</dcterms:created>
  <dcterms:modified xsi:type="dcterms:W3CDTF">2014-07-28T11:18:40Z</dcterms:modified>
  <cp:category/>
  <cp:version/>
  <cp:contentType/>
  <cp:contentStatus/>
</cp:coreProperties>
</file>