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7" sheetId="2" r:id="rId2"/>
  </sheets>
  <definedNames>
    <definedName name="_xlnm.Print_Area" localSheetId="1">'z 1.7'!$A$1:$M$73</definedName>
    <definedName name="_xlnm.Print_Titles" localSheetId="1">'z 1.7'!$4:$7</definedName>
  </definedNames>
  <calcPr fullCalcOnLoad="1"/>
</workbook>
</file>

<file path=xl/sharedStrings.xml><?xml version="1.0" encoding="utf-8"?>
<sst xmlns="http://schemas.openxmlformats.org/spreadsheetml/2006/main" count="113" uniqueCount="94">
  <si>
    <t>Wykonanie              za  2010 rok</t>
  </si>
  <si>
    <t>Starosta Olecki</t>
  </si>
  <si>
    <t xml:space="preserve">    3. Dotacje celowe na zadania w ramach umów i porozumień z jst</t>
  </si>
  <si>
    <t>4120</t>
  </si>
  <si>
    <t>Składki na F.Pracy</t>
  </si>
  <si>
    <t>4110</t>
  </si>
  <si>
    <t xml:space="preserve">                                                                                                  Załącznik Nr 1.7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</si>
  <si>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</si>
  <si>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</si>
  <si>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</si>
  <si>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</si>
  <si>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</si>
  <si>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</si>
  <si>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Pochodne od wynagrodzerń</t>
  </si>
  <si>
    <t>dotacje</t>
  </si>
  <si>
    <t>3110</t>
  </si>
  <si>
    <t>Świadczenia społeczne</t>
  </si>
  <si>
    <t>Zakup materiałów i wyposaż.</t>
  </si>
  <si>
    <t>Promocja jednostek samorządu terytorialnego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</si>
  <si>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</si>
  <si>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</si>
  <si>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Klasyfikacja</t>
  </si>
  <si>
    <t>Nazwa</t>
  </si>
  <si>
    <t>Dział</t>
  </si>
  <si>
    <t>Rozdział</t>
  </si>
  <si>
    <t>Rodziny zastępcze</t>
  </si>
  <si>
    <t>w tym:</t>
  </si>
  <si>
    <t>z tego</t>
  </si>
  <si>
    <t>Dotacja celowa na pomoc finansową udzielaną między j.s.t. na dofinansowanie własnych zadań bieżących</t>
  </si>
  <si>
    <t>Wynagrodzernia bezosobowe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</si>
  <si>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</si>
  <si>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</si>
  <si>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</si>
  <si>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</si>
  <si>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RAZEM UMOWY I POROZUMIENIA</t>
  </si>
  <si>
    <t>4170</t>
  </si>
  <si>
    <t>Wynagrodzenia bezosobowe</t>
  </si>
  <si>
    <t>Wydatki bieżące</t>
  </si>
  <si>
    <t>Wydatki majątkowe</t>
  </si>
  <si>
    <t>Urzędy marszałkowskie</t>
  </si>
  <si>
    <t>Drogi publiczne powiatowe</t>
  </si>
  <si>
    <t>WYSZCZEGÓLNIENIE</t>
  </si>
  <si>
    <t>§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</si>
  <si>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</si>
  <si>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</si>
  <si>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</si>
  <si>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</si>
  <si>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</si>
  <si>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</si>
  <si>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</si>
  <si>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</si>
  <si>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</si>
  <si>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</si>
  <si>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</si>
  <si>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POROZUMIENIA I UMOWY</t>
  </si>
  <si>
    <t>B. Ogółem subwencje i dotacje (V+VI+VII)</t>
  </si>
  <si>
    <t>Plan roczny  2010       (po zmianach)</t>
  </si>
  <si>
    <t>Zakup środków żywności</t>
  </si>
  <si>
    <t>REALIZACJA  PLANU  DOCHODÓW  BUDŻETU  POWIATU  ZA   2010 ROK</t>
  </si>
  <si>
    <t>Andrzej Stanisław Kisiel</t>
  </si>
  <si>
    <t>Dotacja celowa na pomoc finansową udzielaną między j.s.t. na dofinansowanie własnych zadań inwestycyjnych</t>
  </si>
  <si>
    <t>Zakup usług remontowych</t>
  </si>
  <si>
    <t>Wydatki na  inwestycyjne jednostek budżetowych</t>
  </si>
  <si>
    <t>Dotacje celowe otrzymane z powiatu na zadania bieżące realizowane na podstawie porozumień (umów) między jednostkami samorzadu terytorialnego</t>
  </si>
  <si>
    <t>Wynagrodzenia osobowe pracowników</t>
  </si>
  <si>
    <t>Odpisy na zakładowy fundusz świdczeń socjalnych</t>
  </si>
  <si>
    <t>Biblioteki pedagogiczne</t>
  </si>
  <si>
    <t>Dotacje celowe przekazane gminie na zadania bieżące realizowane na podstawie porozumień (umów) między j. s. t.</t>
  </si>
  <si>
    <t>Dotacje celowe otrzymane z powiatu na zadania bieżące realizowane na podstawie porozumień (umów) między jst</t>
  </si>
  <si>
    <t>Zakup leków, wyrobów medycznych i produktów biobójczych</t>
  </si>
  <si>
    <t>Dotacje celowe otrzymane z gminy na zadania bieżące realizowane na podstawie porozumień (umów) między j. s. t.</t>
  </si>
  <si>
    <t>Dotacje celowe otrzymane z powiatu na zadania bieżące realizowane na podstawie porozumień (umów) między j. s. t.</t>
  </si>
  <si>
    <t xml:space="preserve">Dotacje celowe przekazane dla powiatu na zadania bieżące </t>
  </si>
  <si>
    <t>Dotacje celowe przekazane z powiatu na zadania bieżące realizowane na podstawie porozumień między jst</t>
  </si>
  <si>
    <t>Zadania w zakresie upowszechniania turystyki</t>
  </si>
  <si>
    <t>Dotacja celowa na pomoc finansową udzielaną między jednostkami samorządu terytorialnego na dofinansowanie własnych zadań bieżących</t>
  </si>
  <si>
    <t>Podróże służbowe krajowe</t>
  </si>
  <si>
    <t>Opłaty na rzecz budżetów jednostek samorządu terytorialnego</t>
  </si>
  <si>
    <t>Szkolenia pracowników niebędących członkami korpusu służby cywilnej</t>
  </si>
  <si>
    <t>Dodatkowe wynagrodzenie roczne</t>
  </si>
  <si>
    <t>Dotacja celowa otrzymana z tytułu pomocy finansowej udzielanej między jednostkami samorządu terytorialnego na dofinansowanie własnych zadań bieżących</t>
  </si>
  <si>
    <t>Wykonanie dochodów i wydatków związanych z zadaniami  realizowanymi na podstawie umów (porozumień) z jednostkami samorządu terytorialnego w 2015 roku</t>
  </si>
  <si>
    <t>Plan dotacji na 2015 rok ogółem</t>
  </si>
  <si>
    <t>Wykonanie dotacji za  2015 rok</t>
  </si>
  <si>
    <t xml:space="preserve">Plan wydatków  finansowanch         z umów                     i porozumień w 2015 roku </t>
  </si>
  <si>
    <t>Wykonanie wydatków                    za  2015 rok</t>
  </si>
  <si>
    <t>Zakup materiałów i wyposażenia</t>
  </si>
  <si>
    <t>Opłaty z tytułu zakupu usług telekomunikacyjnych</t>
  </si>
  <si>
    <t>Zadania w zakresie przeciwdziałania przemocy w rodzinie</t>
  </si>
  <si>
    <t>4300</t>
  </si>
  <si>
    <t>Rehabilitacja zawodowa i społeczna osób niepełnosprawnych</t>
  </si>
  <si>
    <t>2319</t>
  </si>
  <si>
    <t>Biblioteki</t>
  </si>
  <si>
    <t>Dotacja celowa otrzymana z tytułu pomocy finansowej udzielanej między j.s.t. na dofinansowanie własnych zadań inwestycyjnych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</si>
</sst>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right"/>
    </xf>
    <xf numFmtId="10" fontId="0" fillId="0" borderId="0" xfId="54" applyNumberFormat="1" applyAlignment="1">
      <alignment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wrapText="1"/>
    </xf>
    <xf numFmtId="10" fontId="3" fillId="36" borderId="15" xfId="54" applyNumberFormat="1" applyFont="1" applyFill="1" applyBorder="1" applyAlignment="1">
      <alignment horizontal="center" vertical="center"/>
    </xf>
    <xf numFmtId="0" fontId="0" fillId="0" borderId="12" xfId="42" applyNumberFormat="1" applyBorder="1" applyAlignment="1">
      <alignment horizontal="center"/>
    </xf>
    <xf numFmtId="10" fontId="3" fillId="0" borderId="12" xfId="54" applyNumberFormat="1" applyFont="1" applyBorder="1" applyAlignment="1">
      <alignment horizontal="right"/>
    </xf>
    <xf numFmtId="10" fontId="0" fillId="0" borderId="12" xfId="54" applyNumberFormat="1" applyFont="1" applyBorder="1" applyAlignment="1">
      <alignment horizontal="right"/>
    </xf>
    <xf numFmtId="0" fontId="3" fillId="35" borderId="11" xfId="0" applyFont="1" applyFill="1" applyBorder="1" applyAlignment="1">
      <alignment/>
    </xf>
    <xf numFmtId="10" fontId="3" fillId="35" borderId="12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6" borderId="16" xfId="0" applyFont="1" applyFill="1" applyBorder="1" applyAlignment="1">
      <alignment horizontal="center"/>
    </xf>
    <xf numFmtId="10" fontId="3" fillId="36" borderId="17" xfId="54" applyNumberFormat="1" applyFont="1" applyFill="1" applyBorder="1" applyAlignment="1">
      <alignment horizontal="right"/>
    </xf>
    <xf numFmtId="3" fontId="3" fillId="36" borderId="18" xfId="0" applyNumberFormat="1" applyFont="1" applyFill="1" applyBorder="1" applyAlignment="1">
      <alignment/>
    </xf>
    <xf numFmtId="4" fontId="3" fillId="36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10" fontId="3" fillId="35" borderId="12" xfId="54" applyNumberFormat="1" applyFont="1" applyFill="1" applyBorder="1" applyAlignment="1">
      <alignment horizontal="right"/>
    </xf>
    <xf numFmtId="10" fontId="7" fillId="0" borderId="0" xfId="54" applyNumberFormat="1" applyFont="1" applyAlignment="1">
      <alignment/>
    </xf>
    <xf numFmtId="0" fontId="6" fillId="35" borderId="11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wrapText="1"/>
    </xf>
    <xf numFmtId="4" fontId="6" fillId="35" borderId="10" xfId="0" applyNumberFormat="1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6" fillId="35" borderId="11" xfId="0" applyFont="1" applyFill="1" applyBorder="1" applyAlignment="1">
      <alignment/>
    </xf>
    <xf numFmtId="49" fontId="6" fillId="35" borderId="10" xfId="0" applyNumberFormat="1" applyFont="1" applyFill="1" applyBorder="1" applyAlignment="1">
      <alignment wrapText="1"/>
    </xf>
    <xf numFmtId="0" fontId="6" fillId="35" borderId="11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49" fontId="6" fillId="35" borderId="1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4" fontId="6" fillId="35" borderId="12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3" fillId="34" borderId="11" xfId="0" applyFont="1" applyFill="1" applyBorder="1" applyAlignment="1">
      <alignment wrapText="1"/>
    </xf>
    <xf numFmtId="3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0" fontId="3" fillId="34" borderId="12" xfId="54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35" borderId="11" xfId="0" applyFon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4" fontId="6" fillId="35" borderId="10" xfId="0" applyNumberFormat="1" applyFont="1" applyFill="1" applyBorder="1" applyAlignment="1">
      <alignment horizontal="right"/>
    </xf>
    <xf numFmtId="4" fontId="7" fillId="35" borderId="10" xfId="0" applyNumberFormat="1" applyFont="1" applyFill="1" applyBorder="1" applyAlignment="1">
      <alignment horizontal="right"/>
    </xf>
    <xf numFmtId="4" fontId="7" fillId="35" borderId="12" xfId="0" applyNumberFormat="1" applyFont="1" applyFill="1" applyBorder="1" applyAlignment="1">
      <alignment horizontal="right"/>
    </xf>
    <xf numFmtId="0" fontId="6" fillId="35" borderId="11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37" borderId="11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0" fillId="37" borderId="10" xfId="0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0" fontId="7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0" fontId="7" fillId="35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2" xfId="54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wrapText="1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6" fillId="3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39" customWidth="1"/>
  </cols>
  <sheetData>
    <row r="1" ht="12" customHeight="1"/>
    <row r="2" ht="14.25" customHeight="1">
      <c r="C2" t="s">
        <v>43</v>
      </c>
    </row>
    <row r="3" spans="1:4" ht="69.75" customHeight="1" thickBot="1">
      <c r="A3" s="109" t="s">
        <v>58</v>
      </c>
      <c r="B3" s="109"/>
      <c r="C3" s="109"/>
      <c r="D3" s="109"/>
    </row>
    <row r="4" spans="1:4" ht="42.75" customHeight="1">
      <c r="A4" s="40" t="s">
        <v>41</v>
      </c>
      <c r="B4" s="41" t="s">
        <v>56</v>
      </c>
      <c r="C4" s="41" t="s">
        <v>0</v>
      </c>
      <c r="D4" s="42" t="s">
        <v>44</v>
      </c>
    </row>
    <row r="5" spans="1:4" ht="12.75">
      <c r="A5" s="3">
        <v>1</v>
      </c>
      <c r="B5" s="1">
        <v>2</v>
      </c>
      <c r="C5" s="1">
        <v>3</v>
      </c>
      <c r="D5" s="43">
        <v>4</v>
      </c>
    </row>
    <row r="6" spans="1:4" ht="12.75">
      <c r="A6" s="110" t="s">
        <v>45</v>
      </c>
      <c r="B6" s="111" t="e">
        <f>#REF!</f>
        <v>#REF!</v>
      </c>
      <c r="C6" s="112" t="e">
        <f>#REF!</f>
        <v>#REF!</v>
      </c>
      <c r="D6" s="113" t="e">
        <f>C6/B6</f>
        <v>#REF!</v>
      </c>
    </row>
    <row r="7" spans="1:4" ht="12.75">
      <c r="A7" s="110"/>
      <c r="B7" s="111"/>
      <c r="C7" s="112"/>
      <c r="D7" s="113"/>
    </row>
    <row r="8" spans="1:4" ht="16.5" customHeight="1">
      <c r="A8" s="13" t="s">
        <v>46</v>
      </c>
      <c r="B8" s="32" t="e">
        <f>B9+B10</f>
        <v>#REF!</v>
      </c>
      <c r="C8" s="35" t="e">
        <f>C9+C10</f>
        <v>#REF!</v>
      </c>
      <c r="D8" s="44" t="e">
        <f aca="true" t="shared" si="0" ref="D8:D23">C8/B8</f>
        <v>#REF!</v>
      </c>
    </row>
    <row r="9" spans="1:4" ht="16.5" customHeight="1">
      <c r="A9" s="7" t="s">
        <v>31</v>
      </c>
      <c r="B9" s="30" t="e">
        <f>#REF!+#REF!</f>
        <v>#REF!</v>
      </c>
      <c r="C9" s="34" t="e">
        <f>#REF!+#REF!</f>
        <v>#REF!</v>
      </c>
      <c r="D9" s="45" t="e">
        <f t="shared" si="0"/>
        <v>#REF!</v>
      </c>
    </row>
    <row r="10" spans="1:4" ht="20.25" customHeight="1">
      <c r="A10" s="7" t="s">
        <v>32</v>
      </c>
      <c r="B10" s="30" t="e">
        <f>#REF!+#REF!+#REF!+#REF!</f>
        <v>#REF!</v>
      </c>
      <c r="C10" s="34" t="e">
        <f>#REF!+#REF!+#REF!+#REF!</f>
        <v>#REF!</v>
      </c>
      <c r="D10" s="45" t="e">
        <f t="shared" si="0"/>
        <v>#REF!</v>
      </c>
    </row>
    <row r="11" spans="1:4" ht="24.75" customHeight="1">
      <c r="A11" s="54" t="s">
        <v>47</v>
      </c>
      <c r="B11" s="5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56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57" t="e">
        <f>C11/B11</f>
        <v>#REF!</v>
      </c>
    </row>
    <row r="12" spans="1:4" ht="16.5" customHeight="1">
      <c r="A12" s="13" t="s">
        <v>48</v>
      </c>
      <c r="B12" s="32" t="e">
        <f>#REF!+#REF!+#REF!+#REF!+#REF!+#REF!+#REF!+#REF!+#REF!+#REF!+#REF!+#REF!+#REF!+#REF!+#REF!+#REF!+#REF!+#REF!+#REF!+#REF!+#REF!+#REF!+#REF!</f>
        <v>#REF!</v>
      </c>
      <c r="C12" s="35" t="e">
        <f>#REF!+#REF!+#REF!+#REF!+#REF!+#REF!+#REF!+#REF!+#REF!+#REF!+#REF!+#REF!+#REF!+#REF!+#REF!+#REF!+#REF!+#REF!+#REF!+#REF!+#REF!+#REF!+#REF!</f>
        <v>#REF!</v>
      </c>
      <c r="D12" s="44" t="e">
        <f>C12/B12</f>
        <v>#REF!</v>
      </c>
    </row>
    <row r="13" spans="1:4" ht="16.5" customHeight="1">
      <c r="A13" s="46" t="s">
        <v>49</v>
      </c>
      <c r="B13" s="31" t="e">
        <f>B6+B8+B11+B12</f>
        <v>#REF!</v>
      </c>
      <c r="C13" s="37" t="e">
        <f>C6+C8+C11+C12</f>
        <v>#REF!</v>
      </c>
      <c r="D13" s="47" t="e">
        <f t="shared" si="0"/>
        <v>#REF!</v>
      </c>
    </row>
    <row r="14" spans="1:4" ht="16.5" customHeight="1">
      <c r="A14" s="13" t="s">
        <v>50</v>
      </c>
      <c r="B14" s="32" t="e">
        <f>#REF!</f>
        <v>#REF!</v>
      </c>
      <c r="C14" s="35" t="e">
        <f>#REF!</f>
        <v>#REF!</v>
      </c>
      <c r="D14" s="45" t="e">
        <f t="shared" si="0"/>
        <v>#REF!</v>
      </c>
    </row>
    <row r="15" spans="1:4" ht="16.5" customHeight="1">
      <c r="A15" s="13" t="s">
        <v>51</v>
      </c>
      <c r="B15" s="32" t="e">
        <f>SUM(B16:B20)</f>
        <v>#REF!</v>
      </c>
      <c r="C15" s="35" t="e">
        <f>SUM(C16:C20)</f>
        <v>#REF!</v>
      </c>
      <c r="D15" s="45" t="e">
        <f>C15/B15</f>
        <v>#REF!</v>
      </c>
    </row>
    <row r="16" spans="1:4" ht="27" customHeight="1">
      <c r="A16" s="48" t="s">
        <v>52</v>
      </c>
      <c r="B16" s="30" t="e">
        <f>#REF!</f>
        <v>#REF!</v>
      </c>
      <c r="C16" s="34" t="e">
        <f>#REF!</f>
        <v>#REF!</v>
      </c>
      <c r="D16" s="45" t="e">
        <f t="shared" si="0"/>
        <v>#REF!</v>
      </c>
    </row>
    <row r="17" spans="1:4" ht="40.5" customHeight="1">
      <c r="A17" s="48" t="s">
        <v>20</v>
      </c>
      <c r="B17" s="30" t="e">
        <f>#REF!</f>
        <v>#REF!</v>
      </c>
      <c r="C17" s="34" t="e">
        <f>#REF!</f>
        <v>#REF!</v>
      </c>
      <c r="D17" s="45" t="e">
        <f>C17/B17</f>
        <v>#REF!</v>
      </c>
    </row>
    <row r="18" spans="1:4" ht="40.5" customHeight="1">
      <c r="A18" s="48" t="s">
        <v>30</v>
      </c>
      <c r="B18" s="30" t="e">
        <f>#REF!+#REF!</f>
        <v>#REF!</v>
      </c>
      <c r="C18" s="34" t="e">
        <f>#REF!+#REF!</f>
        <v>#REF!</v>
      </c>
      <c r="D18" s="45" t="e">
        <f>C18/B18</f>
        <v>#REF!</v>
      </c>
    </row>
    <row r="19" spans="1:4" ht="30.75" customHeight="1">
      <c r="A19" s="48" t="s">
        <v>2</v>
      </c>
      <c r="B19" s="30" t="e">
        <f>#REF!</f>
        <v>#REF!</v>
      </c>
      <c r="C19" s="34" t="e">
        <f>#REF!</f>
        <v>#REF!</v>
      </c>
      <c r="D19" s="45" t="e">
        <f t="shared" si="0"/>
        <v>#REF!</v>
      </c>
    </row>
    <row r="20" spans="1:4" ht="27" customHeight="1">
      <c r="A20" s="48" t="s">
        <v>19</v>
      </c>
      <c r="B20" s="30" t="e">
        <f>#REF!+#REF!+#REF!+#REF!+#REF!</f>
        <v>#REF!</v>
      </c>
      <c r="C20" s="34" t="e">
        <f>#REF!+#REF!+#REF!+#REF!+#REF!</f>
        <v>#REF!</v>
      </c>
      <c r="D20" s="45" t="e">
        <f t="shared" si="0"/>
        <v>#REF!</v>
      </c>
    </row>
    <row r="21" spans="1:4" ht="21.75" customHeight="1">
      <c r="A21" s="73" t="s">
        <v>33</v>
      </c>
      <c r="B21" s="74" t="e">
        <f>#REF!</f>
        <v>#REF!</v>
      </c>
      <c r="C21" s="75" t="e">
        <f>#REF!</f>
        <v>#REF!</v>
      </c>
      <c r="D21" s="76" t="e">
        <f t="shared" si="0"/>
        <v>#REF!</v>
      </c>
    </row>
    <row r="22" spans="1:4" ht="16.5" customHeight="1">
      <c r="A22" s="49" t="s">
        <v>55</v>
      </c>
      <c r="B22" s="33" t="e">
        <f>B14+B15+B21</f>
        <v>#REF!</v>
      </c>
      <c r="C22" s="36" t="e">
        <f>C14+C15+C21</f>
        <v>#REF!</v>
      </c>
      <c r="D22" s="58" t="e">
        <f>C22/B22</f>
        <v>#REF!</v>
      </c>
    </row>
    <row r="23" spans="1:4" ht="16.5" customHeight="1" thickBot="1">
      <c r="A23" s="50" t="s">
        <v>53</v>
      </c>
      <c r="B23" s="52" t="e">
        <f>B22+B13</f>
        <v>#REF!</v>
      </c>
      <c r="C23" s="53" t="e">
        <f>C22+C13</f>
        <v>#REF!</v>
      </c>
      <c r="D23" s="51" t="e">
        <f t="shared" si="0"/>
        <v>#REF!</v>
      </c>
    </row>
    <row r="24" ht="16.5" customHeight="1"/>
    <row r="25" spans="3:4" ht="16.5" customHeight="1">
      <c r="C25" s="108" t="s">
        <v>1</v>
      </c>
      <c r="D25" s="108"/>
    </row>
    <row r="26" spans="3:4" ht="16.5" customHeight="1">
      <c r="C26" s="24"/>
      <c r="D26" s="59"/>
    </row>
    <row r="27" spans="3:4" ht="16.5" customHeight="1">
      <c r="C27" s="108" t="s">
        <v>59</v>
      </c>
      <c r="D27" s="108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="130" zoomScaleNormal="130" zoomScaleSheetLayoutView="85" workbookViewId="0" topLeftCell="B1">
      <selection activeCell="D10" sqref="D10"/>
    </sheetView>
  </sheetViews>
  <sheetFormatPr defaultColWidth="9.00390625" defaultRowHeight="12.75"/>
  <cols>
    <col min="1" max="1" width="4.125" style="0" customWidth="1"/>
    <col min="2" max="2" width="7.00390625" style="0" customWidth="1"/>
    <col min="3" max="3" width="6.375" style="0" customWidth="1"/>
    <col min="4" max="4" width="44.625" style="0" customWidth="1"/>
    <col min="5" max="5" width="10.75390625" style="0" customWidth="1"/>
    <col min="6" max="6" width="10.625" style="0" customWidth="1"/>
    <col min="7" max="7" width="12.00390625" style="0" customWidth="1"/>
    <col min="8" max="8" width="11.00390625" style="0" customWidth="1"/>
    <col min="9" max="9" width="11.125" style="0" customWidth="1"/>
    <col min="10" max="10" width="10.75390625" style="0" customWidth="1"/>
    <col min="11" max="11" width="10.625" style="0" customWidth="1"/>
    <col min="13" max="13" width="10.75390625" style="0" customWidth="1"/>
    <col min="14" max="14" width="17.00390625" style="0" customWidth="1"/>
  </cols>
  <sheetData>
    <row r="1" spans="3:14" ht="13.5" customHeight="1">
      <c r="C1" s="114" t="s">
        <v>6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4"/>
    </row>
    <row r="2" spans="1:14" ht="14.25" customHeight="1">
      <c r="A2" s="115" t="s">
        <v>81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2"/>
    </row>
    <row r="3" spans="1:14" ht="13.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6.5" customHeight="1">
      <c r="A4" s="116" t="s">
        <v>21</v>
      </c>
      <c r="B4" s="117"/>
      <c r="C4" s="117"/>
      <c r="D4" s="123" t="s">
        <v>22</v>
      </c>
      <c r="E4" s="120" t="s">
        <v>82</v>
      </c>
      <c r="F4" s="120" t="s">
        <v>83</v>
      </c>
      <c r="G4" s="120" t="s">
        <v>84</v>
      </c>
      <c r="H4" s="120" t="s">
        <v>85</v>
      </c>
      <c r="I4" s="123" t="s">
        <v>27</v>
      </c>
      <c r="J4" s="123"/>
      <c r="K4" s="123"/>
      <c r="L4" s="123"/>
      <c r="M4" s="124"/>
      <c r="N4" s="5"/>
    </row>
    <row r="5" spans="1:15" ht="14.25" customHeight="1">
      <c r="A5" s="118"/>
      <c r="B5" s="119"/>
      <c r="C5" s="119"/>
      <c r="D5" s="122"/>
      <c r="E5" s="121"/>
      <c r="F5" s="121"/>
      <c r="G5" s="121"/>
      <c r="H5" s="121"/>
      <c r="I5" s="121" t="s">
        <v>37</v>
      </c>
      <c r="J5" s="122" t="s">
        <v>26</v>
      </c>
      <c r="K5" s="122"/>
      <c r="L5" s="122"/>
      <c r="M5" s="126" t="s">
        <v>38</v>
      </c>
      <c r="N5" s="21"/>
      <c r="O5" s="11"/>
    </row>
    <row r="6" spans="1:15" ht="38.25" customHeight="1">
      <c r="A6" s="26" t="s">
        <v>23</v>
      </c>
      <c r="B6" s="27" t="s">
        <v>24</v>
      </c>
      <c r="C6" s="27" t="s">
        <v>42</v>
      </c>
      <c r="D6" s="122"/>
      <c r="E6" s="121"/>
      <c r="F6" s="121"/>
      <c r="G6" s="121"/>
      <c r="H6" s="121"/>
      <c r="I6" s="121"/>
      <c r="J6" s="28" t="s">
        <v>12</v>
      </c>
      <c r="K6" s="29" t="s">
        <v>13</v>
      </c>
      <c r="L6" s="28" t="s">
        <v>14</v>
      </c>
      <c r="M6" s="126"/>
      <c r="N6" s="21"/>
      <c r="O6" s="11"/>
    </row>
    <row r="7" spans="1:15" ht="12.75" customHeight="1">
      <c r="A7" s="22">
        <v>1</v>
      </c>
      <c r="B7" s="6">
        <v>2</v>
      </c>
      <c r="C7" s="6">
        <v>3</v>
      </c>
      <c r="D7" s="6">
        <v>4</v>
      </c>
      <c r="E7" s="19">
        <v>5</v>
      </c>
      <c r="F7" s="19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23">
        <v>13</v>
      </c>
      <c r="N7" s="20"/>
      <c r="O7" s="11"/>
    </row>
    <row r="8" spans="1:15" ht="23.25" customHeight="1">
      <c r="A8" s="95"/>
      <c r="B8" s="96"/>
      <c r="C8" s="96"/>
      <c r="D8" s="97" t="s">
        <v>54</v>
      </c>
      <c r="E8" s="98">
        <f aca="true" t="shared" si="0" ref="E8:M8">E9+E13+E15+E17+E21+E33+E36+E53+E61+E64+E66+E69</f>
        <v>4261851.94</v>
      </c>
      <c r="F8" s="98">
        <f t="shared" si="0"/>
        <v>4261925.4</v>
      </c>
      <c r="G8" s="98">
        <f t="shared" si="0"/>
        <v>4050602.5900000003</v>
      </c>
      <c r="H8" s="98">
        <f t="shared" si="0"/>
        <v>4025584.3000000003</v>
      </c>
      <c r="I8" s="98">
        <f t="shared" si="0"/>
        <v>2655032.59</v>
      </c>
      <c r="J8" s="98">
        <f t="shared" si="0"/>
        <v>1309919.67</v>
      </c>
      <c r="K8" s="98">
        <f t="shared" si="0"/>
        <v>119168.84000000001</v>
      </c>
      <c r="L8" s="98">
        <f t="shared" si="0"/>
        <v>135570.03</v>
      </c>
      <c r="M8" s="98">
        <f t="shared" si="0"/>
        <v>1370551.7100000002</v>
      </c>
      <c r="N8" s="70"/>
      <c r="O8" s="11"/>
    </row>
    <row r="9" spans="1:15" ht="18.75" customHeight="1">
      <c r="A9" s="60">
        <v>600</v>
      </c>
      <c r="B9" s="68">
        <v>60014</v>
      </c>
      <c r="C9" s="68"/>
      <c r="D9" s="61" t="s">
        <v>40</v>
      </c>
      <c r="E9" s="62">
        <f>E10</f>
        <v>1722228.09</v>
      </c>
      <c r="F9" s="62">
        <f>F10</f>
        <v>1722228.09</v>
      </c>
      <c r="G9" s="62">
        <f>G11+G12</f>
        <v>1372228.09</v>
      </c>
      <c r="H9" s="62">
        <f>H11+H12</f>
        <v>1370551.7100000002</v>
      </c>
      <c r="I9" s="62">
        <f>SUM(I11:I12)</f>
        <v>0</v>
      </c>
      <c r="J9" s="62">
        <f>SUM(J11:J12)</f>
        <v>0</v>
      </c>
      <c r="K9" s="62">
        <f>SUM(K11:K12)</f>
        <v>0</v>
      </c>
      <c r="L9" s="62">
        <f>SUM(L11:L12)</f>
        <v>0</v>
      </c>
      <c r="M9" s="71">
        <f>SUM(M11:M12)</f>
        <v>1370551.7100000002</v>
      </c>
      <c r="N9" s="70"/>
      <c r="O9" s="11"/>
    </row>
    <row r="10" spans="1:15" ht="24.75" customHeight="1">
      <c r="A10" s="22"/>
      <c r="B10" s="102"/>
      <c r="C10" s="102">
        <v>6300</v>
      </c>
      <c r="D10" s="8" t="s">
        <v>93</v>
      </c>
      <c r="E10" s="38">
        <v>1722228.09</v>
      </c>
      <c r="F10" s="38">
        <v>1722228.09</v>
      </c>
      <c r="G10" s="38"/>
      <c r="H10" s="38"/>
      <c r="I10" s="38"/>
      <c r="J10" s="38"/>
      <c r="K10" s="38"/>
      <c r="L10" s="38"/>
      <c r="M10" s="63"/>
      <c r="N10" s="72"/>
      <c r="O10" s="11"/>
    </row>
    <row r="11" spans="1:15" ht="15" customHeight="1">
      <c r="A11" s="64"/>
      <c r="B11" s="102"/>
      <c r="C11" s="102">
        <v>6050</v>
      </c>
      <c r="D11" s="8" t="s">
        <v>62</v>
      </c>
      <c r="E11" s="38"/>
      <c r="F11" s="38"/>
      <c r="G11" s="38">
        <v>1322228.09</v>
      </c>
      <c r="H11" s="38">
        <v>1322228.09</v>
      </c>
      <c r="I11" s="38"/>
      <c r="J11" s="38"/>
      <c r="K11" s="38"/>
      <c r="L11" s="38"/>
      <c r="M11" s="63">
        <f>H11</f>
        <v>1322228.09</v>
      </c>
      <c r="N11" s="72"/>
      <c r="O11" s="11"/>
    </row>
    <row r="12" spans="1:15" ht="33.75" customHeight="1">
      <c r="A12" s="64"/>
      <c r="B12" s="102"/>
      <c r="C12" s="102">
        <v>6300</v>
      </c>
      <c r="D12" s="8" t="s">
        <v>60</v>
      </c>
      <c r="E12" s="38"/>
      <c r="F12" s="38"/>
      <c r="G12" s="38">
        <v>50000</v>
      </c>
      <c r="H12" s="38">
        <v>48323.62</v>
      </c>
      <c r="I12" s="38"/>
      <c r="J12" s="38"/>
      <c r="K12" s="38"/>
      <c r="L12" s="38"/>
      <c r="M12" s="63">
        <f>H12</f>
        <v>48323.62</v>
      </c>
      <c r="N12" s="72"/>
      <c r="O12" s="11"/>
    </row>
    <row r="13" spans="1:15" ht="19.5" customHeight="1">
      <c r="A13" s="88">
        <v>630</v>
      </c>
      <c r="B13" s="103">
        <v>63003</v>
      </c>
      <c r="C13" s="104"/>
      <c r="D13" s="84" t="s">
        <v>74</v>
      </c>
      <c r="E13" s="85">
        <v>0</v>
      </c>
      <c r="F13" s="85">
        <v>0</v>
      </c>
      <c r="G13" s="85">
        <f>G14</f>
        <v>2500</v>
      </c>
      <c r="H13" s="85">
        <f>H14</f>
        <v>1420.21</v>
      </c>
      <c r="I13" s="85">
        <f>I14</f>
        <v>1420.21</v>
      </c>
      <c r="J13" s="86"/>
      <c r="K13" s="86"/>
      <c r="L13" s="85">
        <f>L14</f>
        <v>1420.21</v>
      </c>
      <c r="M13" s="87"/>
      <c r="N13" s="72"/>
      <c r="O13" s="11"/>
    </row>
    <row r="14" spans="1:15" ht="33.75" customHeight="1">
      <c r="A14" s="64"/>
      <c r="B14" s="102"/>
      <c r="C14" s="102">
        <v>2710</v>
      </c>
      <c r="D14" s="8" t="s">
        <v>75</v>
      </c>
      <c r="E14" s="38"/>
      <c r="F14" s="38"/>
      <c r="G14" s="38">
        <v>2500</v>
      </c>
      <c r="H14" s="38">
        <v>1420.21</v>
      </c>
      <c r="I14" s="38">
        <f>H14</f>
        <v>1420.21</v>
      </c>
      <c r="J14" s="38"/>
      <c r="K14" s="38"/>
      <c r="L14" s="38">
        <f>I14</f>
        <v>1420.21</v>
      </c>
      <c r="M14" s="63"/>
      <c r="N14" s="72"/>
      <c r="O14" s="11"/>
    </row>
    <row r="15" spans="1:15" ht="19.5" customHeight="1">
      <c r="A15" s="65">
        <v>750</v>
      </c>
      <c r="B15" s="68">
        <v>75018</v>
      </c>
      <c r="C15" s="68"/>
      <c r="D15" s="66" t="s">
        <v>39</v>
      </c>
      <c r="E15" s="62">
        <f>E16</f>
        <v>0</v>
      </c>
      <c r="F15" s="62">
        <f>F16</f>
        <v>0</v>
      </c>
      <c r="G15" s="62">
        <f aca="true" t="shared" si="1" ref="G15:M15">G16</f>
        <v>2260</v>
      </c>
      <c r="H15" s="62">
        <f t="shared" si="1"/>
        <v>2260</v>
      </c>
      <c r="I15" s="62">
        <f t="shared" si="1"/>
        <v>2260</v>
      </c>
      <c r="J15" s="62">
        <f t="shared" si="1"/>
        <v>0</v>
      </c>
      <c r="K15" s="62">
        <f t="shared" si="1"/>
        <v>0</v>
      </c>
      <c r="L15" s="62">
        <f t="shared" si="1"/>
        <v>2260</v>
      </c>
      <c r="M15" s="71">
        <f t="shared" si="1"/>
        <v>0</v>
      </c>
      <c r="N15" s="70"/>
      <c r="O15" s="11"/>
    </row>
    <row r="16" spans="1:15" ht="27" customHeight="1">
      <c r="A16" s="25"/>
      <c r="B16" s="102"/>
      <c r="C16" s="102">
        <v>2710</v>
      </c>
      <c r="D16" s="10" t="s">
        <v>28</v>
      </c>
      <c r="E16" s="38"/>
      <c r="F16" s="38"/>
      <c r="G16" s="38">
        <v>2260</v>
      </c>
      <c r="H16" s="38">
        <v>2260</v>
      </c>
      <c r="I16" s="38">
        <f>H16</f>
        <v>2260</v>
      </c>
      <c r="J16" s="38"/>
      <c r="K16" s="38"/>
      <c r="L16" s="38">
        <f>I16</f>
        <v>2260</v>
      </c>
      <c r="M16" s="63"/>
      <c r="N16" s="72"/>
      <c r="O16" s="11"/>
    </row>
    <row r="17" spans="1:15" ht="19.5" customHeight="1">
      <c r="A17" s="67">
        <v>750</v>
      </c>
      <c r="B17" s="68">
        <v>75075</v>
      </c>
      <c r="C17" s="68"/>
      <c r="D17" s="69" t="s">
        <v>18</v>
      </c>
      <c r="E17" s="62">
        <f>E18</f>
        <v>6093.33</v>
      </c>
      <c r="F17" s="62">
        <f>F18</f>
        <v>6091.42</v>
      </c>
      <c r="G17" s="62">
        <f aca="true" t="shared" si="2" ref="G17:M17">SUM(G19:G20)</f>
        <v>6093.33</v>
      </c>
      <c r="H17" s="62">
        <f t="shared" si="2"/>
        <v>5000</v>
      </c>
      <c r="I17" s="62">
        <f t="shared" si="2"/>
        <v>5000</v>
      </c>
      <c r="J17" s="62">
        <f t="shared" si="2"/>
        <v>5000</v>
      </c>
      <c r="K17" s="62">
        <f t="shared" si="2"/>
        <v>0</v>
      </c>
      <c r="L17" s="62">
        <f t="shared" si="2"/>
        <v>0</v>
      </c>
      <c r="M17" s="71">
        <f t="shared" si="2"/>
        <v>0</v>
      </c>
      <c r="N17" s="72"/>
      <c r="O17" s="11"/>
    </row>
    <row r="18" spans="1:14" s="82" customFormat="1" ht="38.25" customHeight="1">
      <c r="A18" s="79"/>
      <c r="B18" s="80"/>
      <c r="C18" s="80">
        <v>2320</v>
      </c>
      <c r="D18" s="8" t="s">
        <v>63</v>
      </c>
      <c r="E18" s="77">
        <v>6093.33</v>
      </c>
      <c r="F18" s="77">
        <v>6091.42</v>
      </c>
      <c r="G18" s="77"/>
      <c r="H18" s="77"/>
      <c r="I18" s="77"/>
      <c r="J18" s="77"/>
      <c r="K18" s="77"/>
      <c r="L18" s="77"/>
      <c r="M18" s="78"/>
      <c r="N18" s="81"/>
    </row>
    <row r="19" spans="1:15" ht="16.5" customHeight="1">
      <c r="A19" s="25"/>
      <c r="B19" s="102"/>
      <c r="C19" s="102">
        <v>4170</v>
      </c>
      <c r="D19" s="8" t="s">
        <v>29</v>
      </c>
      <c r="E19" s="38"/>
      <c r="F19" s="38"/>
      <c r="G19" s="38">
        <v>5000</v>
      </c>
      <c r="H19" s="38">
        <v>5000</v>
      </c>
      <c r="I19" s="38">
        <v>5000</v>
      </c>
      <c r="J19" s="38">
        <v>5000</v>
      </c>
      <c r="K19" s="38"/>
      <c r="L19" s="38"/>
      <c r="M19" s="63"/>
      <c r="N19" s="72"/>
      <c r="O19" s="11"/>
    </row>
    <row r="20" spans="1:15" ht="15" customHeight="1">
      <c r="A20" s="25"/>
      <c r="B20" s="102"/>
      <c r="C20" s="102">
        <v>4300</v>
      </c>
      <c r="D20" s="9" t="s">
        <v>11</v>
      </c>
      <c r="E20" s="38"/>
      <c r="F20" s="38"/>
      <c r="G20" s="38">
        <v>1093.33</v>
      </c>
      <c r="H20" s="38">
        <v>0</v>
      </c>
      <c r="I20" s="38">
        <f>H20</f>
        <v>0</v>
      </c>
      <c r="J20" s="38"/>
      <c r="K20" s="38"/>
      <c r="L20" s="38">
        <f>H20</f>
        <v>0</v>
      </c>
      <c r="M20" s="63"/>
      <c r="N20" s="72"/>
      <c r="O20" s="11"/>
    </row>
    <row r="21" spans="1:15" ht="15" customHeight="1">
      <c r="A21" s="83">
        <v>801</v>
      </c>
      <c r="B21" s="103">
        <v>80147</v>
      </c>
      <c r="C21" s="103"/>
      <c r="D21" s="84" t="s">
        <v>66</v>
      </c>
      <c r="E21" s="85">
        <f>SUM(E22:E32)</f>
        <v>143000</v>
      </c>
      <c r="F21" s="85">
        <f aca="true" t="shared" si="3" ref="F21:M21">SUM(F22:F32)</f>
        <v>142994.17</v>
      </c>
      <c r="G21" s="85">
        <f t="shared" si="3"/>
        <v>143000</v>
      </c>
      <c r="H21" s="85">
        <f t="shared" si="3"/>
        <v>142994.16999999998</v>
      </c>
      <c r="I21" s="85">
        <f t="shared" si="3"/>
        <v>142994.16999999998</v>
      </c>
      <c r="J21" s="85">
        <f t="shared" si="3"/>
        <v>106085.94</v>
      </c>
      <c r="K21" s="85">
        <f t="shared" si="3"/>
        <v>16305.05</v>
      </c>
      <c r="L21" s="85">
        <f t="shared" si="3"/>
        <v>0</v>
      </c>
      <c r="M21" s="85">
        <f t="shared" si="3"/>
        <v>0</v>
      </c>
      <c r="N21" s="72"/>
      <c r="O21" s="11"/>
    </row>
    <row r="22" spans="1:15" ht="32.25" customHeight="1">
      <c r="A22" s="90"/>
      <c r="B22" s="105"/>
      <c r="C22" s="106">
        <v>2710</v>
      </c>
      <c r="D22" s="93" t="s">
        <v>80</v>
      </c>
      <c r="E22" s="77">
        <v>143000</v>
      </c>
      <c r="F22" s="77">
        <v>142994.17</v>
      </c>
      <c r="G22" s="91"/>
      <c r="H22" s="91"/>
      <c r="I22" s="91"/>
      <c r="J22" s="91"/>
      <c r="K22" s="91"/>
      <c r="L22" s="91"/>
      <c r="M22" s="92"/>
      <c r="N22" s="72"/>
      <c r="O22" s="11"/>
    </row>
    <row r="23" spans="1:15" ht="16.5" customHeight="1">
      <c r="A23" s="22"/>
      <c r="B23" s="102"/>
      <c r="C23" s="102">
        <v>4010</v>
      </c>
      <c r="D23" s="8" t="s">
        <v>64</v>
      </c>
      <c r="E23" s="38"/>
      <c r="F23" s="38"/>
      <c r="G23" s="38">
        <v>103549</v>
      </c>
      <c r="H23" s="38">
        <v>103549</v>
      </c>
      <c r="I23" s="38">
        <f>H23</f>
        <v>103549</v>
      </c>
      <c r="J23" s="38">
        <f>I23</f>
        <v>103549</v>
      </c>
      <c r="K23" s="38"/>
      <c r="L23" s="38"/>
      <c r="M23" s="63"/>
      <c r="N23" s="72"/>
      <c r="O23" s="11"/>
    </row>
    <row r="24" spans="1:15" ht="16.5" customHeight="1">
      <c r="A24" s="22"/>
      <c r="B24" s="102"/>
      <c r="C24" s="102">
        <v>4040</v>
      </c>
      <c r="D24" s="8" t="s">
        <v>79</v>
      </c>
      <c r="E24" s="38"/>
      <c r="F24" s="38"/>
      <c r="G24" s="38">
        <v>2536.95</v>
      </c>
      <c r="H24" s="38">
        <v>2536.94</v>
      </c>
      <c r="I24" s="38">
        <f>H24</f>
        <v>2536.94</v>
      </c>
      <c r="J24" s="38">
        <f>I24</f>
        <v>2536.94</v>
      </c>
      <c r="K24" s="38"/>
      <c r="L24" s="38"/>
      <c r="M24" s="63"/>
      <c r="N24" s="72"/>
      <c r="O24" s="11"/>
    </row>
    <row r="25" spans="1:15" ht="16.5" customHeight="1">
      <c r="A25" s="22"/>
      <c r="B25" s="102"/>
      <c r="C25" s="102">
        <v>4110</v>
      </c>
      <c r="D25" s="8" t="s">
        <v>7</v>
      </c>
      <c r="E25" s="38"/>
      <c r="F25" s="38"/>
      <c r="G25" s="38">
        <v>14597.05</v>
      </c>
      <c r="H25" s="38">
        <v>14597.05</v>
      </c>
      <c r="I25" s="38">
        <f aca="true" t="shared" si="4" ref="I25:I32">H25</f>
        <v>14597.05</v>
      </c>
      <c r="J25" s="38"/>
      <c r="K25" s="38">
        <f>I25</f>
        <v>14597.05</v>
      </c>
      <c r="L25" s="38"/>
      <c r="M25" s="63"/>
      <c r="N25" s="72"/>
      <c r="O25" s="11"/>
    </row>
    <row r="26" spans="1:15" ht="16.5" customHeight="1">
      <c r="A26" s="22"/>
      <c r="B26" s="102"/>
      <c r="C26" s="102">
        <v>4120</v>
      </c>
      <c r="D26" s="8" t="s">
        <v>4</v>
      </c>
      <c r="E26" s="38"/>
      <c r="F26" s="38"/>
      <c r="G26" s="38">
        <v>1708</v>
      </c>
      <c r="H26" s="38">
        <v>1708</v>
      </c>
      <c r="I26" s="38">
        <f t="shared" si="4"/>
        <v>1708</v>
      </c>
      <c r="J26" s="38"/>
      <c r="K26" s="38">
        <f>I26</f>
        <v>1708</v>
      </c>
      <c r="L26" s="38"/>
      <c r="M26" s="63"/>
      <c r="N26" s="72"/>
      <c r="O26" s="11"/>
    </row>
    <row r="27" spans="1:15" ht="16.5" customHeight="1">
      <c r="A27" s="22"/>
      <c r="B27" s="102"/>
      <c r="C27" s="102">
        <v>4210</v>
      </c>
      <c r="D27" s="8" t="s">
        <v>86</v>
      </c>
      <c r="E27" s="38"/>
      <c r="F27" s="38"/>
      <c r="G27" s="38">
        <v>2600</v>
      </c>
      <c r="H27" s="38">
        <v>2600</v>
      </c>
      <c r="I27" s="38">
        <f t="shared" si="4"/>
        <v>2600</v>
      </c>
      <c r="J27" s="38"/>
      <c r="K27" s="38"/>
      <c r="L27" s="38"/>
      <c r="M27" s="63"/>
      <c r="N27" s="72"/>
      <c r="O27" s="11"/>
    </row>
    <row r="28" spans="1:15" ht="16.5" customHeight="1">
      <c r="A28" s="22"/>
      <c r="B28" s="102"/>
      <c r="C28" s="102">
        <v>4260</v>
      </c>
      <c r="D28" s="8" t="s">
        <v>10</v>
      </c>
      <c r="E28" s="38"/>
      <c r="F28" s="38"/>
      <c r="G28" s="38">
        <v>10000</v>
      </c>
      <c r="H28" s="38">
        <v>10000</v>
      </c>
      <c r="I28" s="38">
        <f t="shared" si="4"/>
        <v>10000</v>
      </c>
      <c r="J28" s="38"/>
      <c r="K28" s="38"/>
      <c r="L28" s="38"/>
      <c r="M28" s="63"/>
      <c r="N28" s="72"/>
      <c r="O28" s="11"/>
    </row>
    <row r="29" spans="1:15" ht="16.5" customHeight="1">
      <c r="A29" s="22"/>
      <c r="B29" s="102"/>
      <c r="C29" s="102">
        <v>4300</v>
      </c>
      <c r="D29" s="8" t="s">
        <v>11</v>
      </c>
      <c r="E29" s="38"/>
      <c r="F29" s="38"/>
      <c r="G29" s="38">
        <v>1385</v>
      </c>
      <c r="H29" s="38">
        <v>1385</v>
      </c>
      <c r="I29" s="38">
        <f t="shared" si="4"/>
        <v>1385</v>
      </c>
      <c r="J29" s="38"/>
      <c r="K29" s="38"/>
      <c r="L29" s="38"/>
      <c r="M29" s="63"/>
      <c r="N29" s="72"/>
      <c r="O29" s="11"/>
    </row>
    <row r="30" spans="1:15" ht="16.5" customHeight="1">
      <c r="A30" s="22"/>
      <c r="B30" s="102"/>
      <c r="C30" s="102">
        <v>4360</v>
      </c>
      <c r="D30" s="8" t="s">
        <v>87</v>
      </c>
      <c r="E30" s="38"/>
      <c r="F30" s="38"/>
      <c r="G30" s="38">
        <v>1524</v>
      </c>
      <c r="H30" s="38">
        <v>1524</v>
      </c>
      <c r="I30" s="38">
        <f t="shared" si="4"/>
        <v>1524</v>
      </c>
      <c r="J30" s="38"/>
      <c r="K30" s="38"/>
      <c r="L30" s="38"/>
      <c r="M30" s="63"/>
      <c r="N30" s="72"/>
      <c r="O30" s="11"/>
    </row>
    <row r="31" spans="1:15" ht="16.5" customHeight="1">
      <c r="A31" s="22"/>
      <c r="B31" s="102"/>
      <c r="C31" s="102">
        <v>4410</v>
      </c>
      <c r="D31" s="8" t="s">
        <v>76</v>
      </c>
      <c r="E31" s="38"/>
      <c r="F31" s="38"/>
      <c r="G31" s="38">
        <v>100</v>
      </c>
      <c r="H31" s="38">
        <v>94.18</v>
      </c>
      <c r="I31" s="38">
        <f t="shared" si="4"/>
        <v>94.18</v>
      </c>
      <c r="J31" s="38"/>
      <c r="K31" s="38"/>
      <c r="L31" s="38"/>
      <c r="M31" s="63"/>
      <c r="N31" s="72"/>
      <c r="O31" s="11"/>
    </row>
    <row r="32" spans="1:15" ht="16.5" customHeight="1">
      <c r="A32" s="22"/>
      <c r="B32" s="102"/>
      <c r="C32" s="102">
        <v>4440</v>
      </c>
      <c r="D32" s="8" t="s">
        <v>65</v>
      </c>
      <c r="E32" s="38"/>
      <c r="F32" s="38"/>
      <c r="G32" s="38">
        <v>5000</v>
      </c>
      <c r="H32" s="38">
        <v>5000</v>
      </c>
      <c r="I32" s="38">
        <f t="shared" si="4"/>
        <v>5000</v>
      </c>
      <c r="J32" s="38"/>
      <c r="K32" s="38"/>
      <c r="L32" s="38"/>
      <c r="M32" s="63"/>
      <c r="N32" s="72"/>
      <c r="O32" s="11"/>
    </row>
    <row r="33" spans="1:15" ht="18" customHeight="1">
      <c r="A33" s="67">
        <v>801</v>
      </c>
      <c r="B33" s="68">
        <v>80195</v>
      </c>
      <c r="C33" s="68"/>
      <c r="D33" s="61" t="s">
        <v>8</v>
      </c>
      <c r="E33" s="62">
        <f>E34+E35</f>
        <v>0</v>
      </c>
      <c r="F33" s="62">
        <f aca="true" t="shared" si="5" ref="F33:M33">F34+F35</f>
        <v>0</v>
      </c>
      <c r="G33" s="62">
        <f t="shared" si="5"/>
        <v>3577.55</v>
      </c>
      <c r="H33" s="62">
        <f t="shared" si="5"/>
        <v>3576.7200000000003</v>
      </c>
      <c r="I33" s="62">
        <f t="shared" si="5"/>
        <v>3576.7200000000003</v>
      </c>
      <c r="J33" s="62">
        <f t="shared" si="5"/>
        <v>0</v>
      </c>
      <c r="K33" s="62">
        <f t="shared" si="5"/>
        <v>0</v>
      </c>
      <c r="L33" s="62">
        <f t="shared" si="5"/>
        <v>3576.7200000000003</v>
      </c>
      <c r="M33" s="62">
        <f t="shared" si="5"/>
        <v>0</v>
      </c>
      <c r="N33" s="72"/>
      <c r="O33" s="11"/>
    </row>
    <row r="34" spans="1:15" ht="29.25" customHeight="1">
      <c r="A34" s="22"/>
      <c r="B34" s="102"/>
      <c r="C34" s="102">
        <v>2310</v>
      </c>
      <c r="D34" s="8" t="s">
        <v>67</v>
      </c>
      <c r="E34" s="38"/>
      <c r="F34" s="38"/>
      <c r="G34" s="38">
        <v>2454.5</v>
      </c>
      <c r="H34" s="38">
        <v>2453.67</v>
      </c>
      <c r="I34" s="38">
        <f>H34</f>
        <v>2453.67</v>
      </c>
      <c r="J34" s="38"/>
      <c r="K34" s="38"/>
      <c r="L34" s="38">
        <f>I34</f>
        <v>2453.67</v>
      </c>
      <c r="M34" s="63"/>
      <c r="N34" s="72"/>
      <c r="O34" s="11"/>
    </row>
    <row r="35" spans="1:15" ht="30" customHeight="1">
      <c r="A35" s="22"/>
      <c r="B35" s="102"/>
      <c r="C35" s="102">
        <v>2320</v>
      </c>
      <c r="D35" s="8" t="s">
        <v>73</v>
      </c>
      <c r="E35" s="38"/>
      <c r="F35" s="38"/>
      <c r="G35" s="38">
        <v>1123.05</v>
      </c>
      <c r="H35" s="38">
        <v>1123.05</v>
      </c>
      <c r="I35" s="38">
        <f>H35</f>
        <v>1123.05</v>
      </c>
      <c r="J35" s="38"/>
      <c r="K35" s="38"/>
      <c r="L35" s="38">
        <f>I35</f>
        <v>1123.05</v>
      </c>
      <c r="M35" s="63"/>
      <c r="N35" s="72"/>
      <c r="O35" s="11"/>
    </row>
    <row r="36" spans="1:15" ht="26.25" customHeight="1">
      <c r="A36" s="60">
        <v>852</v>
      </c>
      <c r="B36" s="68">
        <v>85201</v>
      </c>
      <c r="C36" s="68"/>
      <c r="D36" s="69" t="s">
        <v>9</v>
      </c>
      <c r="E36" s="62">
        <f aca="true" t="shared" si="6" ref="E36:M36">SUM(E37:E52)</f>
        <v>2102982.31</v>
      </c>
      <c r="F36" s="62">
        <f t="shared" si="6"/>
        <v>2102982.4</v>
      </c>
      <c r="G36" s="62">
        <f t="shared" si="6"/>
        <v>2102982.31</v>
      </c>
      <c r="H36" s="62">
        <f t="shared" si="6"/>
        <v>2083920.18</v>
      </c>
      <c r="I36" s="62">
        <f t="shared" si="6"/>
        <v>2083920.18</v>
      </c>
      <c r="J36" s="62">
        <f t="shared" si="6"/>
        <v>1111960.92</v>
      </c>
      <c r="K36" s="62">
        <f t="shared" si="6"/>
        <v>86277.13</v>
      </c>
      <c r="L36" s="62">
        <f t="shared" si="6"/>
        <v>0</v>
      </c>
      <c r="M36" s="62">
        <f t="shared" si="6"/>
        <v>0</v>
      </c>
      <c r="N36" s="72"/>
      <c r="O36" s="11"/>
    </row>
    <row r="37" spans="1:15" ht="28.5" customHeight="1">
      <c r="A37" s="25"/>
      <c r="B37" s="102"/>
      <c r="C37" s="102">
        <v>2320</v>
      </c>
      <c r="D37" s="8" t="s">
        <v>68</v>
      </c>
      <c r="E37" s="89">
        <v>2102982.31</v>
      </c>
      <c r="F37" s="89">
        <v>2102982.4</v>
      </c>
      <c r="G37" s="38"/>
      <c r="H37" s="38"/>
      <c r="I37" s="38"/>
      <c r="J37" s="38"/>
      <c r="K37" s="38"/>
      <c r="L37" s="38"/>
      <c r="M37" s="63"/>
      <c r="N37" s="72"/>
      <c r="O37" s="11"/>
    </row>
    <row r="38" spans="1:15" ht="17.25" customHeight="1">
      <c r="A38" s="25"/>
      <c r="B38" s="102"/>
      <c r="C38" s="102">
        <v>3110</v>
      </c>
      <c r="D38" s="8" t="s">
        <v>16</v>
      </c>
      <c r="E38" s="38"/>
      <c r="F38" s="38"/>
      <c r="G38" s="38">
        <v>20000</v>
      </c>
      <c r="H38" s="38">
        <v>17377.5</v>
      </c>
      <c r="I38" s="38">
        <f>H38</f>
        <v>17377.5</v>
      </c>
      <c r="J38" s="38"/>
      <c r="K38" s="38"/>
      <c r="L38" s="38"/>
      <c r="M38" s="63"/>
      <c r="N38" s="72"/>
      <c r="O38" s="11"/>
    </row>
    <row r="39" spans="1:15" ht="13.5" customHeight="1">
      <c r="A39" s="25"/>
      <c r="B39" s="102"/>
      <c r="C39" s="102">
        <v>4010</v>
      </c>
      <c r="D39" s="8" t="s">
        <v>64</v>
      </c>
      <c r="E39" s="38"/>
      <c r="F39" s="38"/>
      <c r="G39" s="38">
        <v>1111848.36</v>
      </c>
      <c r="H39" s="38">
        <v>1110260.92</v>
      </c>
      <c r="I39" s="38">
        <f aca="true" t="shared" si="7" ref="I39:I52">H39</f>
        <v>1110260.92</v>
      </c>
      <c r="J39" s="38">
        <f>I39</f>
        <v>1110260.92</v>
      </c>
      <c r="K39" s="38"/>
      <c r="L39" s="38"/>
      <c r="M39" s="63"/>
      <c r="N39" s="72"/>
      <c r="O39" s="11"/>
    </row>
    <row r="40" spans="1:15" ht="13.5" customHeight="1">
      <c r="A40" s="25"/>
      <c r="B40" s="102"/>
      <c r="C40" s="102">
        <v>4110</v>
      </c>
      <c r="D40" s="8" t="s">
        <v>7</v>
      </c>
      <c r="E40" s="38"/>
      <c r="F40" s="38"/>
      <c r="G40" s="38">
        <v>87704.42</v>
      </c>
      <c r="H40" s="38">
        <v>85277.13</v>
      </c>
      <c r="I40" s="38">
        <f t="shared" si="7"/>
        <v>85277.13</v>
      </c>
      <c r="J40" s="38"/>
      <c r="K40" s="38">
        <f>I40</f>
        <v>85277.13</v>
      </c>
      <c r="L40" s="38"/>
      <c r="M40" s="63"/>
      <c r="N40" s="72"/>
      <c r="O40" s="11"/>
    </row>
    <row r="41" spans="1:15" ht="13.5" customHeight="1">
      <c r="A41" s="25"/>
      <c r="B41" s="102"/>
      <c r="C41" s="102">
        <v>4120</v>
      </c>
      <c r="D41" s="8" t="s">
        <v>4</v>
      </c>
      <c r="E41" s="38"/>
      <c r="F41" s="38"/>
      <c r="G41" s="38">
        <v>1000</v>
      </c>
      <c r="H41" s="38">
        <v>1000</v>
      </c>
      <c r="I41" s="38">
        <f t="shared" si="7"/>
        <v>1000</v>
      </c>
      <c r="J41" s="38"/>
      <c r="K41" s="38">
        <f>I41</f>
        <v>1000</v>
      </c>
      <c r="L41" s="38"/>
      <c r="M41" s="63"/>
      <c r="N41" s="72"/>
      <c r="O41" s="11"/>
    </row>
    <row r="42" spans="1:15" ht="13.5" customHeight="1">
      <c r="A42" s="25"/>
      <c r="B42" s="102"/>
      <c r="C42" s="102">
        <v>4170</v>
      </c>
      <c r="D42" s="8" t="s">
        <v>36</v>
      </c>
      <c r="E42" s="38"/>
      <c r="F42" s="38"/>
      <c r="G42" s="38">
        <v>1700</v>
      </c>
      <c r="H42" s="38">
        <v>1700</v>
      </c>
      <c r="I42" s="38">
        <f t="shared" si="7"/>
        <v>1700</v>
      </c>
      <c r="J42" s="38">
        <f>I42</f>
        <v>1700</v>
      </c>
      <c r="K42" s="38"/>
      <c r="L42" s="38"/>
      <c r="M42" s="63"/>
      <c r="N42" s="72"/>
      <c r="O42" s="11"/>
    </row>
    <row r="43" spans="1:15" ht="13.5" customHeight="1">
      <c r="A43" s="25"/>
      <c r="B43" s="102"/>
      <c r="C43" s="102">
        <v>4210</v>
      </c>
      <c r="D43" s="9" t="s">
        <v>17</v>
      </c>
      <c r="E43" s="38"/>
      <c r="F43" s="38"/>
      <c r="G43" s="38">
        <v>312379.03</v>
      </c>
      <c r="H43" s="38">
        <v>312377.24</v>
      </c>
      <c r="I43" s="38">
        <f t="shared" si="7"/>
        <v>312377.24</v>
      </c>
      <c r="J43" s="38"/>
      <c r="K43" s="38"/>
      <c r="L43" s="38"/>
      <c r="M43" s="63"/>
      <c r="N43" s="72"/>
      <c r="O43" s="11"/>
    </row>
    <row r="44" spans="1:15" ht="13.5" customHeight="1">
      <c r="A44" s="25"/>
      <c r="B44" s="102"/>
      <c r="C44" s="102">
        <v>4220</v>
      </c>
      <c r="D44" s="9" t="s">
        <v>57</v>
      </c>
      <c r="E44" s="38"/>
      <c r="F44" s="38"/>
      <c r="G44" s="38">
        <v>247911.95</v>
      </c>
      <c r="H44" s="38">
        <v>247911.95</v>
      </c>
      <c r="I44" s="38">
        <f t="shared" si="7"/>
        <v>247911.95</v>
      </c>
      <c r="J44" s="38"/>
      <c r="K44" s="38"/>
      <c r="L44" s="38"/>
      <c r="M44" s="63"/>
      <c r="N44" s="72"/>
      <c r="O44" s="11"/>
    </row>
    <row r="45" spans="1:15" ht="13.5" customHeight="1">
      <c r="A45" s="25"/>
      <c r="B45" s="102"/>
      <c r="C45" s="102">
        <v>4230</v>
      </c>
      <c r="D45" s="9" t="s">
        <v>69</v>
      </c>
      <c r="E45" s="38"/>
      <c r="F45" s="38"/>
      <c r="G45" s="38">
        <v>15000</v>
      </c>
      <c r="H45" s="38">
        <v>15000</v>
      </c>
      <c r="I45" s="38">
        <f t="shared" si="7"/>
        <v>15000</v>
      </c>
      <c r="J45" s="38"/>
      <c r="K45" s="38"/>
      <c r="L45" s="38"/>
      <c r="M45" s="63"/>
      <c r="N45" s="72"/>
      <c r="O45" s="11"/>
    </row>
    <row r="46" spans="1:15" ht="13.5" customHeight="1">
      <c r="A46" s="25"/>
      <c r="B46" s="102"/>
      <c r="C46" s="102">
        <v>4260</v>
      </c>
      <c r="D46" s="9" t="s">
        <v>10</v>
      </c>
      <c r="E46" s="38"/>
      <c r="F46" s="38"/>
      <c r="G46" s="38">
        <v>105912.27</v>
      </c>
      <c r="H46" s="38">
        <v>105912.27</v>
      </c>
      <c r="I46" s="38">
        <f t="shared" si="7"/>
        <v>105912.27</v>
      </c>
      <c r="J46" s="38"/>
      <c r="K46" s="38"/>
      <c r="L46" s="38"/>
      <c r="M46" s="63"/>
      <c r="N46" s="72"/>
      <c r="O46" s="11"/>
    </row>
    <row r="47" spans="1:15" ht="13.5" customHeight="1">
      <c r="A47" s="25"/>
      <c r="B47" s="102"/>
      <c r="C47" s="102">
        <v>4270</v>
      </c>
      <c r="D47" s="9" t="s">
        <v>61</v>
      </c>
      <c r="E47" s="38"/>
      <c r="F47" s="38"/>
      <c r="G47" s="38">
        <v>66000</v>
      </c>
      <c r="H47" s="38">
        <v>66000</v>
      </c>
      <c r="I47" s="38">
        <f t="shared" si="7"/>
        <v>66000</v>
      </c>
      <c r="J47" s="38"/>
      <c r="K47" s="38"/>
      <c r="L47" s="38"/>
      <c r="M47" s="63"/>
      <c r="N47" s="72"/>
      <c r="O47" s="11"/>
    </row>
    <row r="48" spans="1:15" ht="13.5" customHeight="1">
      <c r="A48" s="25"/>
      <c r="B48" s="102"/>
      <c r="C48" s="102">
        <v>4300</v>
      </c>
      <c r="D48" s="9" t="s">
        <v>11</v>
      </c>
      <c r="E48" s="38"/>
      <c r="F48" s="38"/>
      <c r="G48" s="38">
        <v>105736.5</v>
      </c>
      <c r="H48" s="38">
        <v>105289.35</v>
      </c>
      <c r="I48" s="38">
        <f t="shared" si="7"/>
        <v>105289.35</v>
      </c>
      <c r="J48" s="38"/>
      <c r="K48" s="38"/>
      <c r="L48" s="38"/>
      <c r="M48" s="63"/>
      <c r="N48" s="72"/>
      <c r="O48" s="11"/>
    </row>
    <row r="49" spans="1:15" ht="18" customHeight="1">
      <c r="A49" s="25"/>
      <c r="B49" s="102"/>
      <c r="C49" s="102">
        <v>4410</v>
      </c>
      <c r="D49" s="8" t="s">
        <v>76</v>
      </c>
      <c r="E49" s="38"/>
      <c r="F49" s="38"/>
      <c r="G49" s="38">
        <v>2700</v>
      </c>
      <c r="H49" s="38">
        <v>1032.04</v>
      </c>
      <c r="I49" s="38">
        <f t="shared" si="7"/>
        <v>1032.04</v>
      </c>
      <c r="J49" s="38"/>
      <c r="K49" s="38"/>
      <c r="L49" s="38"/>
      <c r="M49" s="63"/>
      <c r="N49" s="72"/>
      <c r="O49" s="11"/>
    </row>
    <row r="50" spans="1:15" ht="18" customHeight="1">
      <c r="A50" s="25"/>
      <c r="B50" s="102"/>
      <c r="C50" s="102">
        <v>4440</v>
      </c>
      <c r="D50" s="8" t="s">
        <v>65</v>
      </c>
      <c r="E50" s="38"/>
      <c r="F50" s="38"/>
      <c r="G50" s="38">
        <v>4281.78</v>
      </c>
      <c r="H50" s="38">
        <v>4281.78</v>
      </c>
      <c r="I50" s="38">
        <f t="shared" si="7"/>
        <v>4281.78</v>
      </c>
      <c r="J50" s="38"/>
      <c r="K50" s="38"/>
      <c r="L50" s="38"/>
      <c r="M50" s="63"/>
      <c r="N50" s="72"/>
      <c r="O50" s="11"/>
    </row>
    <row r="51" spans="1:15" ht="18" customHeight="1">
      <c r="A51" s="25"/>
      <c r="B51" s="102"/>
      <c r="C51" s="102">
        <v>4520</v>
      </c>
      <c r="D51" s="8" t="s">
        <v>77</v>
      </c>
      <c r="E51" s="38"/>
      <c r="F51" s="38"/>
      <c r="G51" s="38">
        <v>10608</v>
      </c>
      <c r="H51" s="38">
        <v>6480</v>
      </c>
      <c r="I51" s="38">
        <f t="shared" si="7"/>
        <v>6480</v>
      </c>
      <c r="J51" s="38"/>
      <c r="K51" s="38"/>
      <c r="L51" s="38"/>
      <c r="M51" s="63"/>
      <c r="N51" s="72"/>
      <c r="O51" s="11"/>
    </row>
    <row r="52" spans="1:15" ht="19.5" customHeight="1">
      <c r="A52" s="25"/>
      <c r="B52" s="102"/>
      <c r="C52" s="102">
        <v>4700</v>
      </c>
      <c r="D52" s="8" t="s">
        <v>78</v>
      </c>
      <c r="E52" s="38"/>
      <c r="F52" s="38"/>
      <c r="G52" s="38">
        <v>10200</v>
      </c>
      <c r="H52" s="38">
        <v>4020</v>
      </c>
      <c r="I52" s="38">
        <f t="shared" si="7"/>
        <v>4020</v>
      </c>
      <c r="J52" s="38"/>
      <c r="K52" s="38"/>
      <c r="L52" s="38"/>
      <c r="M52" s="63"/>
      <c r="N52" s="72"/>
      <c r="O52" s="11"/>
    </row>
    <row r="53" spans="1:15" ht="17.25" customHeight="1">
      <c r="A53" s="65">
        <v>852</v>
      </c>
      <c r="B53" s="68">
        <v>85204</v>
      </c>
      <c r="C53" s="68"/>
      <c r="D53" s="66" t="s">
        <v>25</v>
      </c>
      <c r="E53" s="62">
        <f>SUM(E54:E60)</f>
        <v>283648.21</v>
      </c>
      <c r="F53" s="62">
        <f aca="true" t="shared" si="8" ref="F53:M53">SUM(F54:F60)</f>
        <v>283729.32</v>
      </c>
      <c r="G53" s="62">
        <f t="shared" si="8"/>
        <v>302684.06</v>
      </c>
      <c r="H53" s="62">
        <f t="shared" si="8"/>
        <v>300584.06</v>
      </c>
      <c r="I53" s="62">
        <f t="shared" si="8"/>
        <v>300584.06</v>
      </c>
      <c r="J53" s="62">
        <f t="shared" si="8"/>
        <v>86872.81</v>
      </c>
      <c r="K53" s="62">
        <f t="shared" si="8"/>
        <v>16586.66</v>
      </c>
      <c r="L53" s="62">
        <f t="shared" si="8"/>
        <v>16935.85</v>
      </c>
      <c r="M53" s="62">
        <f t="shared" si="8"/>
        <v>0</v>
      </c>
      <c r="N53" s="72"/>
      <c r="O53" s="11"/>
    </row>
    <row r="54" spans="1:15" ht="24.75" customHeight="1">
      <c r="A54" s="25"/>
      <c r="B54" s="102"/>
      <c r="C54" s="102">
        <v>2310</v>
      </c>
      <c r="D54" s="8" t="s">
        <v>70</v>
      </c>
      <c r="E54" s="89">
        <v>82962.32</v>
      </c>
      <c r="F54" s="89">
        <v>82962.32</v>
      </c>
      <c r="G54" s="38"/>
      <c r="H54" s="38"/>
      <c r="I54" s="38"/>
      <c r="J54" s="38"/>
      <c r="K54" s="38"/>
      <c r="L54" s="38">
        <f>I54</f>
        <v>0</v>
      </c>
      <c r="M54" s="63"/>
      <c r="N54" s="72"/>
      <c r="O54" s="11"/>
    </row>
    <row r="55" spans="1:15" ht="22.5" customHeight="1">
      <c r="A55" s="25"/>
      <c r="B55" s="102"/>
      <c r="C55" s="102">
        <v>2320</v>
      </c>
      <c r="D55" s="8" t="s">
        <v>71</v>
      </c>
      <c r="E55" s="89">
        <v>200685.89</v>
      </c>
      <c r="F55" s="89">
        <v>200767</v>
      </c>
      <c r="G55" s="94"/>
      <c r="H55" s="94"/>
      <c r="I55" s="38"/>
      <c r="J55" s="38"/>
      <c r="K55" s="38"/>
      <c r="L55" s="38"/>
      <c r="M55" s="63"/>
      <c r="N55" s="72"/>
      <c r="O55" s="11"/>
    </row>
    <row r="56" spans="1:15" ht="16.5" customHeight="1">
      <c r="A56" s="25"/>
      <c r="B56" s="102"/>
      <c r="C56" s="102">
        <v>2320</v>
      </c>
      <c r="D56" s="8" t="s">
        <v>72</v>
      </c>
      <c r="E56" s="38"/>
      <c r="F56" s="38"/>
      <c r="G56" s="38">
        <v>19035.85</v>
      </c>
      <c r="H56" s="38">
        <v>16935.85</v>
      </c>
      <c r="I56" s="38">
        <f>H56</f>
        <v>16935.85</v>
      </c>
      <c r="J56" s="38"/>
      <c r="K56" s="38"/>
      <c r="L56" s="38">
        <f>I56</f>
        <v>16935.85</v>
      </c>
      <c r="M56" s="63"/>
      <c r="N56" s="72"/>
      <c r="O56" s="11"/>
    </row>
    <row r="57" spans="1:15" ht="13.5" customHeight="1">
      <c r="A57" s="25"/>
      <c r="B57" s="102"/>
      <c r="C57" s="107" t="s">
        <v>15</v>
      </c>
      <c r="D57" s="8" t="s">
        <v>16</v>
      </c>
      <c r="E57" s="38"/>
      <c r="F57" s="38"/>
      <c r="G57" s="38">
        <v>180188.74</v>
      </c>
      <c r="H57" s="38">
        <v>180188.74</v>
      </c>
      <c r="I57" s="38">
        <f>H57</f>
        <v>180188.74</v>
      </c>
      <c r="J57" s="38"/>
      <c r="K57" s="38"/>
      <c r="L57" s="38"/>
      <c r="M57" s="63"/>
      <c r="N57" s="72"/>
      <c r="O57" s="11"/>
    </row>
    <row r="58" spans="1:15" ht="13.5" customHeight="1">
      <c r="A58" s="25"/>
      <c r="B58" s="102"/>
      <c r="C58" s="107" t="s">
        <v>5</v>
      </c>
      <c r="D58" s="8" t="s">
        <v>7</v>
      </c>
      <c r="E58" s="38"/>
      <c r="F58" s="38"/>
      <c r="G58" s="38">
        <v>14932.31</v>
      </c>
      <c r="H58" s="38">
        <v>14932.31</v>
      </c>
      <c r="I58" s="38">
        <f>H58</f>
        <v>14932.31</v>
      </c>
      <c r="J58" s="38"/>
      <c r="K58" s="38">
        <f>I58</f>
        <v>14932.31</v>
      </c>
      <c r="L58" s="38"/>
      <c r="M58" s="63"/>
      <c r="N58" s="72"/>
      <c r="O58" s="11"/>
    </row>
    <row r="59" spans="1:15" ht="13.5" customHeight="1">
      <c r="A59" s="25"/>
      <c r="B59" s="102"/>
      <c r="C59" s="107" t="s">
        <v>3</v>
      </c>
      <c r="D59" s="9" t="s">
        <v>4</v>
      </c>
      <c r="E59" s="38"/>
      <c r="F59" s="38"/>
      <c r="G59" s="38">
        <v>1654.35</v>
      </c>
      <c r="H59" s="38">
        <v>1654.35</v>
      </c>
      <c r="I59" s="38">
        <f>H59</f>
        <v>1654.35</v>
      </c>
      <c r="J59" s="38"/>
      <c r="K59" s="38">
        <f>I59</f>
        <v>1654.35</v>
      </c>
      <c r="L59" s="38"/>
      <c r="M59" s="63"/>
      <c r="N59" s="72"/>
      <c r="O59" s="11"/>
    </row>
    <row r="60" spans="1:15" ht="13.5" customHeight="1">
      <c r="A60" s="25"/>
      <c r="B60" s="102"/>
      <c r="C60" s="107" t="s">
        <v>35</v>
      </c>
      <c r="D60" s="8" t="s">
        <v>36</v>
      </c>
      <c r="E60" s="38"/>
      <c r="F60" s="38"/>
      <c r="G60" s="38">
        <v>86872.81</v>
      </c>
      <c r="H60" s="38">
        <v>86872.81</v>
      </c>
      <c r="I60" s="38">
        <f>H60</f>
        <v>86872.81</v>
      </c>
      <c r="J60" s="38">
        <f>I60</f>
        <v>86872.81</v>
      </c>
      <c r="K60" s="38"/>
      <c r="L60" s="38"/>
      <c r="M60" s="63"/>
      <c r="N60" s="72"/>
      <c r="O60" s="11"/>
    </row>
    <row r="61" spans="1:15" ht="17.25" customHeight="1">
      <c r="A61" s="65">
        <v>852</v>
      </c>
      <c r="B61" s="68">
        <v>85205</v>
      </c>
      <c r="C61" s="68"/>
      <c r="D61" s="66" t="s">
        <v>88</v>
      </c>
      <c r="E61" s="62">
        <f>E62+E63</f>
        <v>3900</v>
      </c>
      <c r="F61" s="62">
        <f aca="true" t="shared" si="9" ref="F61:M61">F62+F63</f>
        <v>3900</v>
      </c>
      <c r="G61" s="62">
        <f t="shared" si="9"/>
        <v>3900</v>
      </c>
      <c r="H61" s="62">
        <f t="shared" si="9"/>
        <v>3900</v>
      </c>
      <c r="I61" s="62">
        <f t="shared" si="9"/>
        <v>3900</v>
      </c>
      <c r="J61" s="62">
        <f t="shared" si="9"/>
        <v>0</v>
      </c>
      <c r="K61" s="62">
        <f t="shared" si="9"/>
        <v>0</v>
      </c>
      <c r="L61" s="62">
        <f t="shared" si="9"/>
        <v>0</v>
      </c>
      <c r="M61" s="62">
        <f t="shared" si="9"/>
        <v>0</v>
      </c>
      <c r="N61" s="72"/>
      <c r="O61" s="11"/>
    </row>
    <row r="62" spans="1:15" ht="32.25" customHeight="1">
      <c r="A62" s="90"/>
      <c r="B62" s="105"/>
      <c r="C62" s="106">
        <v>2710</v>
      </c>
      <c r="D62" s="93" t="s">
        <v>80</v>
      </c>
      <c r="E62" s="77">
        <v>3900</v>
      </c>
      <c r="F62" s="77">
        <v>3900</v>
      </c>
      <c r="G62" s="91"/>
      <c r="H62" s="91"/>
      <c r="I62" s="91"/>
      <c r="J62" s="91"/>
      <c r="K62" s="91"/>
      <c r="L62" s="91"/>
      <c r="M62" s="92"/>
      <c r="N62" s="72"/>
      <c r="O62" s="11"/>
    </row>
    <row r="63" spans="1:15" ht="13.5" customHeight="1">
      <c r="A63" s="25"/>
      <c r="B63" s="102"/>
      <c r="C63" s="107" t="s">
        <v>89</v>
      </c>
      <c r="D63" s="8" t="s">
        <v>11</v>
      </c>
      <c r="E63" s="38"/>
      <c r="F63" s="38"/>
      <c r="G63" s="38">
        <v>3900</v>
      </c>
      <c r="H63" s="38">
        <v>3900</v>
      </c>
      <c r="I63" s="38">
        <f>H63</f>
        <v>3900</v>
      </c>
      <c r="J63" s="38"/>
      <c r="K63" s="38"/>
      <c r="L63" s="38"/>
      <c r="M63" s="63"/>
      <c r="N63" s="72"/>
      <c r="O63" s="11"/>
    </row>
    <row r="64" spans="1:15" ht="17.25" customHeight="1">
      <c r="A64" s="65">
        <v>853</v>
      </c>
      <c r="B64" s="68">
        <v>85311</v>
      </c>
      <c r="C64" s="68"/>
      <c r="D64" s="66" t="s">
        <v>90</v>
      </c>
      <c r="E64" s="62">
        <f>E65</f>
        <v>0</v>
      </c>
      <c r="F64" s="62">
        <f aca="true" t="shared" si="10" ref="F64:M64">F65</f>
        <v>0</v>
      </c>
      <c r="G64" s="62">
        <f t="shared" si="10"/>
        <v>66591</v>
      </c>
      <c r="H64" s="62">
        <f t="shared" si="10"/>
        <v>66591</v>
      </c>
      <c r="I64" s="62">
        <f t="shared" si="10"/>
        <v>66591</v>
      </c>
      <c r="J64" s="62">
        <f t="shared" si="10"/>
        <v>0</v>
      </c>
      <c r="K64" s="62">
        <f t="shared" si="10"/>
        <v>0</v>
      </c>
      <c r="L64" s="62">
        <f t="shared" si="10"/>
        <v>66591</v>
      </c>
      <c r="M64" s="62">
        <f t="shared" si="10"/>
        <v>0</v>
      </c>
      <c r="N64" s="72"/>
      <c r="O64" s="11"/>
    </row>
    <row r="65" spans="1:15" ht="33.75" customHeight="1">
      <c r="A65" s="64"/>
      <c r="B65" s="102"/>
      <c r="C65" s="102">
        <v>2710</v>
      </c>
      <c r="D65" s="8" t="s">
        <v>75</v>
      </c>
      <c r="E65" s="38"/>
      <c r="F65" s="38"/>
      <c r="G65" s="38">
        <v>66591</v>
      </c>
      <c r="H65" s="38">
        <v>66591</v>
      </c>
      <c r="I65" s="38">
        <f>H65</f>
        <v>66591</v>
      </c>
      <c r="J65" s="38"/>
      <c r="K65" s="38"/>
      <c r="L65" s="38">
        <f>I65</f>
        <v>66591</v>
      </c>
      <c r="M65" s="63"/>
      <c r="N65" s="72"/>
      <c r="O65" s="11"/>
    </row>
    <row r="66" spans="1:15" ht="17.25" customHeight="1">
      <c r="A66" s="65">
        <v>853</v>
      </c>
      <c r="B66" s="68">
        <v>85395</v>
      </c>
      <c r="C66" s="68"/>
      <c r="D66" s="66" t="s">
        <v>8</v>
      </c>
      <c r="E66" s="62">
        <f>E67+E68</f>
        <v>0</v>
      </c>
      <c r="F66" s="62">
        <f aca="true" t="shared" si="11" ref="F66:M66">F67+F68</f>
        <v>0</v>
      </c>
      <c r="G66" s="62">
        <f t="shared" si="11"/>
        <v>4786.25</v>
      </c>
      <c r="H66" s="62">
        <f t="shared" si="11"/>
        <v>4786.25</v>
      </c>
      <c r="I66" s="62">
        <f t="shared" si="11"/>
        <v>4786.25</v>
      </c>
      <c r="J66" s="62">
        <f t="shared" si="11"/>
        <v>0</v>
      </c>
      <c r="K66" s="62">
        <f t="shared" si="11"/>
        <v>0</v>
      </c>
      <c r="L66" s="62">
        <f t="shared" si="11"/>
        <v>4786.25</v>
      </c>
      <c r="M66" s="62">
        <f t="shared" si="11"/>
        <v>0</v>
      </c>
      <c r="N66" s="72"/>
      <c r="O66" s="11"/>
    </row>
    <row r="67" spans="1:15" ht="22.5" customHeight="1">
      <c r="A67" s="25"/>
      <c r="B67" s="102"/>
      <c r="C67" s="102">
        <v>2317</v>
      </c>
      <c r="D67" s="8" t="s">
        <v>67</v>
      </c>
      <c r="E67" s="89"/>
      <c r="F67" s="89"/>
      <c r="G67" s="99">
        <v>4068.31</v>
      </c>
      <c r="H67" s="99">
        <v>4068.31</v>
      </c>
      <c r="I67" s="38">
        <f>H67</f>
        <v>4068.31</v>
      </c>
      <c r="J67" s="38"/>
      <c r="K67" s="38"/>
      <c r="L67" s="38">
        <f>I67</f>
        <v>4068.31</v>
      </c>
      <c r="M67" s="63"/>
      <c r="N67" s="72"/>
      <c r="O67" s="11"/>
    </row>
    <row r="68" spans="1:15" ht="13.5" customHeight="1">
      <c r="A68" s="25"/>
      <c r="B68" s="102"/>
      <c r="C68" s="107" t="s">
        <v>91</v>
      </c>
      <c r="D68" s="8" t="s">
        <v>67</v>
      </c>
      <c r="E68" s="38"/>
      <c r="F68" s="38"/>
      <c r="G68" s="38">
        <v>717.94</v>
      </c>
      <c r="H68" s="38">
        <v>717.94</v>
      </c>
      <c r="I68" s="38">
        <f>H68</f>
        <v>717.94</v>
      </c>
      <c r="J68" s="38"/>
      <c r="K68" s="38"/>
      <c r="L68" s="38">
        <f>I68</f>
        <v>717.94</v>
      </c>
      <c r="M68" s="63"/>
      <c r="N68" s="72"/>
      <c r="O68" s="11"/>
    </row>
    <row r="69" spans="1:15" ht="17.25" customHeight="1">
      <c r="A69" s="65">
        <v>921</v>
      </c>
      <c r="B69" s="68">
        <v>92116</v>
      </c>
      <c r="C69" s="68"/>
      <c r="D69" s="66" t="s">
        <v>92</v>
      </c>
      <c r="E69" s="62">
        <f>E70</f>
        <v>0</v>
      </c>
      <c r="F69" s="62">
        <f aca="true" t="shared" si="12" ref="F69:M69">F70</f>
        <v>0</v>
      </c>
      <c r="G69" s="62">
        <f t="shared" si="12"/>
        <v>40000</v>
      </c>
      <c r="H69" s="62">
        <f t="shared" si="12"/>
        <v>40000</v>
      </c>
      <c r="I69" s="62">
        <f t="shared" si="12"/>
        <v>40000</v>
      </c>
      <c r="J69" s="62">
        <f t="shared" si="12"/>
        <v>0</v>
      </c>
      <c r="K69" s="62">
        <f t="shared" si="12"/>
        <v>0</v>
      </c>
      <c r="L69" s="62">
        <f t="shared" si="12"/>
        <v>40000</v>
      </c>
      <c r="M69" s="62">
        <f t="shared" si="12"/>
        <v>0</v>
      </c>
      <c r="N69" s="72"/>
      <c r="O69" s="11"/>
    </row>
    <row r="70" spans="1:15" ht="24.75" customHeight="1">
      <c r="A70" s="25"/>
      <c r="B70" s="102"/>
      <c r="C70" s="102">
        <v>2310</v>
      </c>
      <c r="D70" s="8" t="s">
        <v>67</v>
      </c>
      <c r="E70" s="89"/>
      <c r="F70" s="89"/>
      <c r="G70" s="38">
        <v>40000</v>
      </c>
      <c r="H70" s="38">
        <v>40000</v>
      </c>
      <c r="I70" s="38">
        <f>H70</f>
        <v>40000</v>
      </c>
      <c r="J70" s="38"/>
      <c r="K70" s="38"/>
      <c r="L70" s="38">
        <f>I70</f>
        <v>40000</v>
      </c>
      <c r="M70" s="63"/>
      <c r="N70" s="72"/>
      <c r="O70" s="11"/>
    </row>
    <row r="71" spans="1:14" ht="15.75" customHeight="1">
      <c r="A71" s="100"/>
      <c r="B71" s="100"/>
      <c r="C71" s="100"/>
      <c r="D71" s="101" t="s">
        <v>34</v>
      </c>
      <c r="E71" s="98">
        <f aca="true" t="shared" si="13" ref="E71:M71">E9+E13+E15+E17+E21+E33+E36+E53+E61+E64+E66+E69</f>
        <v>4261851.94</v>
      </c>
      <c r="F71" s="98">
        <f t="shared" si="13"/>
        <v>4261925.4</v>
      </c>
      <c r="G71" s="98">
        <f t="shared" si="13"/>
        <v>4050602.5900000003</v>
      </c>
      <c r="H71" s="98">
        <f t="shared" si="13"/>
        <v>4025584.3000000003</v>
      </c>
      <c r="I71" s="98">
        <f t="shared" si="13"/>
        <v>2655032.59</v>
      </c>
      <c r="J71" s="98">
        <f t="shared" si="13"/>
        <v>1309919.67</v>
      </c>
      <c r="K71" s="98">
        <f t="shared" si="13"/>
        <v>119168.84000000001</v>
      </c>
      <c r="L71" s="98">
        <f t="shared" si="13"/>
        <v>135570.03</v>
      </c>
      <c r="M71" s="98">
        <f t="shared" si="13"/>
        <v>1370551.7100000002</v>
      </c>
      <c r="N71" s="4"/>
    </row>
    <row r="72" spans="1:14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24.75" customHeight="1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7"/>
    </row>
    <row r="75" spans="1:14" ht="23.25" customHeigh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7"/>
    </row>
    <row r="76" spans="1:14" ht="21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20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47.25" customHeight="1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8"/>
    </row>
    <row r="80" spans="1:14" ht="26.25" customHeight="1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7"/>
    </row>
    <row r="81" spans="1:14" ht="16.5" customHeight="1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7"/>
    </row>
    <row r="83" spans="1:14" ht="37.5" customHeight="1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7"/>
    </row>
    <row r="84" spans="1:14" ht="27.7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7"/>
    </row>
    <row r="85" spans="1:14" ht="27.75" customHeight="1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7"/>
    </row>
    <row r="86" spans="1:14" ht="12.75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6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29.25" customHeight="1">
      <c r="A91" s="4"/>
      <c r="B91" s="4"/>
      <c r="C91" s="4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5"/>
    </row>
  </sheetData>
  <sheetProtection/>
  <mergeCells count="22">
    <mergeCell ref="D91:M91"/>
    <mergeCell ref="A86:M86"/>
    <mergeCell ref="A82:M82"/>
    <mergeCell ref="A79:M79"/>
    <mergeCell ref="A80:M80"/>
    <mergeCell ref="A84:M84"/>
    <mergeCell ref="A85:M85"/>
    <mergeCell ref="A83:M83"/>
    <mergeCell ref="A75:M75"/>
    <mergeCell ref="A74:M74"/>
    <mergeCell ref="D4:D6"/>
    <mergeCell ref="E4:E6"/>
    <mergeCell ref="M5:M6"/>
    <mergeCell ref="F4:F6"/>
    <mergeCell ref="H4:H6"/>
    <mergeCell ref="C1:M1"/>
    <mergeCell ref="A2:M2"/>
    <mergeCell ref="A4:C5"/>
    <mergeCell ref="G4:G6"/>
    <mergeCell ref="I5:I6"/>
    <mergeCell ref="J5:L5"/>
    <mergeCell ref="I4:M4"/>
  </mergeCells>
  <printOptions horizontalCentered="1"/>
  <pageMargins left="0" right="0" top="0.3937007874015748" bottom="0.3937007874015748" header="0.35433070866141736" footer="0.11811023622047245"/>
  <pageSetup fitToHeight="0" fitToWidth="1" horizontalDpi="600" verticalDpi="600" orientation="landscape" paperSize="9" scale="92" r:id="rId1"/>
  <headerFooter alignWithMargins="0">
    <oddFooter>&amp;CStrona &amp;P z &amp;N</oddFooter>
  </headerFooter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2016-03-22T10:01:07Z</cp:lastPrinted>
  <dcterms:created xsi:type="dcterms:W3CDTF">2002-03-22T09:59:04Z</dcterms:created>
  <dcterms:modified xsi:type="dcterms:W3CDTF">2016-03-22T10:01:12Z</dcterms:modified>
  <cp:category/>
  <cp:version/>
  <cp:contentType/>
  <cp:contentStatus/>
</cp:coreProperties>
</file>