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'doc1'!$A$1:$H$139</definedName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<sst xmlns="http://schemas.openxmlformats.org/spreadsheetml/2006/main" count="270" uniqueCount="146">
  <si>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</si>
  <si>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</si>
  <si>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</si>
  <si>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</si>
  <si>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</si>
  <si>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</si>
  <si>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</si>
  <si>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</si>
  <si>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</si>
  <si>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</si>
  <si>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</si>
  <si>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</si>
  <si>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</si>
  <si>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</si>
  <si>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</si>
  <si>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</si>
  <si>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</si>
  <si>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</si>
  <si>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</si>
  <si>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</si>
  <si>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</si>
  <si>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</si>
  <si>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</si>
  <si>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</si>
  <si>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</si>
  <si>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</si>
  <si>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</si>
  <si>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</si>
  <si>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</si>
  <si>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</si>
  <si>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</si>
  <si>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</si>
  <si>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</si>
  <si>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</si>
  <si>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</si>
  <si>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</si>
  <si>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</si>
  <si>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</si>
  <si>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</si>
  <si>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</si>
  <si>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</si>
  <si>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</si>
  <si>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4360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</si>
  <si>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</si>
  <si>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</si>
  <si>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</si>
  <si>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</si>
  <si>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</si>
  <si>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</si>
  <si>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</si>
  <si>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</si>
  <si>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</si>
  <si>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</si>
  <si>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</si>
  <si>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</si>
  <si>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</si>
  <si>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</si>
  <si>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</si>
  <si>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</si>
  <si>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</si>
  <si>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</si>
  <si>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</si>
  <si>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</si>
  <si>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</si>
  <si>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</si>
  <si>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</si>
  <si>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</si>
  <si>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</si>
  <si>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</si>
  <si>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</si>
  <si>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</si>
  <si>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</si>
  <si>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</si>
  <si>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</si>
  <si>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</si>
  <si>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</si>
  <si>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</si>
  <si>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</si>
  <si>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</si>
  <si>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</si>
  <si>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</si>
  <si>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</si>
  <si>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</si>
  <si>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</si>
  <si>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</si>
  <si>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</si>
  <si>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</si>
  <si>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</si>
  <si>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</si>
  <si>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</si>
  <si>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</si>
  <si>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</si>
  <si>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</si>
  <si>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</si>
  <si>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</si>
  <si>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 xml:space="preserve">Załącznik Nr 1.6 </t>
  </si>
  <si>
    <t>4220</t>
  </si>
  <si>
    <t>Zakup środków żywności</t>
  </si>
  <si>
    <t xml:space="preserve">Opłaty z tytułu zakupu usług telekomunikacyjnych </t>
  </si>
  <si>
    <t>3020</t>
  </si>
  <si>
    <t>Wydatki osobowe niezaliczone do wynagrodzeń</t>
  </si>
  <si>
    <t>801</t>
  </si>
  <si>
    <t>Oświata i wychowanie</t>
  </si>
  <si>
    <t>80102</t>
  </si>
  <si>
    <t>Szkoły podstawowe specjalne</t>
  </si>
  <si>
    <t>4240</t>
  </si>
  <si>
    <t>80111</t>
  </si>
  <si>
    <t>Gimnazja specjalne</t>
  </si>
  <si>
    <t xml:space="preserve">Opłata z tytułu zakupu usług telekomunikacyjnych </t>
  </si>
  <si>
    <t>Wynagrodzenia osobowe</t>
  </si>
  <si>
    <t>71012</t>
  </si>
  <si>
    <t>Zadania z zakresu geodezji i kartografii</t>
  </si>
  <si>
    <t>755</t>
  </si>
  <si>
    <t>Wymiar sprawiedliwości</t>
  </si>
  <si>
    <t>75515</t>
  </si>
  <si>
    <t>Nieodpłatna pomoc prawna</t>
  </si>
  <si>
    <t>2360</t>
  </si>
  <si>
    <t>2830</t>
  </si>
  <si>
    <t>Dotacja celowe z budżetu na finansowanie lub dofinansowanie zadań zleconych do realizacji pozostałym jednostkom nie zaliczanym do sektora finansów publicznych</t>
  </si>
  <si>
    <t>Zakup środków dydaktycznych i książek</t>
  </si>
  <si>
    <t>3110</t>
  </si>
  <si>
    <t>Wydatki związane z realizacją zadań z zakresu administracji rządowej i innych zadań zleconych jednostce samorządu terytorialnego odrębnymi ustawami w I półroczu 2017 roku</t>
  </si>
  <si>
    <t>Plan wydatków na 2017 rok</t>
  </si>
  <si>
    <t>Wykonanie wydatków za I półrocze 2017 roku</t>
  </si>
  <si>
    <t>4580</t>
  </si>
  <si>
    <t>4080</t>
  </si>
  <si>
    <t>4510</t>
  </si>
  <si>
    <t>853</t>
  </si>
  <si>
    <t>85395</t>
  </si>
  <si>
    <t>855</t>
  </si>
  <si>
    <t>85508</t>
  </si>
  <si>
    <t>RAZEM</t>
  </si>
  <si>
    <t>Opłata na rzecz budżetów jednostek samorządu terytorialnego</t>
  </si>
  <si>
    <t>Pozostałe odsetki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</si>
  <si>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</si>
  <si>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Opłaty na rzecz budżetu państwa</t>
  </si>
  <si>
    <t>Pozostałe zadania związane w zakresie polityki społecznej</t>
  </si>
  <si>
    <t>Pozostała działalność</t>
  </si>
  <si>
    <t>Świadczenia społeczne</t>
  </si>
  <si>
    <t>Rodzina</t>
  </si>
  <si>
    <t>Rodziny zastępcze</t>
  </si>
  <si>
    <t xml:space="preserve">Zakup materiałów i wyposażenia </t>
  </si>
  <si>
    <t>Składki za ubezpieczenie społeczne</t>
  </si>
  <si>
    <t>Uposażenia i świadczenia pieniężne wypłacone przez okres roku żołnierzom i funkcjonariuszom zwolnionym ze służby</t>
  </si>
  <si>
    <t xml:space="preserve">Szkolenia pracowników niebędących członkami korpusu słuzby cywilnej </t>
  </si>
  <si>
    <t>% wykonania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</si>
</sst>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7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1" fillId="36" borderId="0" xfId="0" applyNumberFormat="1" applyFont="1" applyFill="1" applyBorder="1" applyAlignment="1" applyProtection="1">
      <alignment horizontal="left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7" xfId="0" applyNumberFormat="1" applyFont="1" applyFill="1" applyBorder="1" applyAlignment="1" applyProtection="1">
      <alignment horizontal="right" vertical="center" wrapText="1"/>
      <protection locked="0"/>
    </xf>
    <xf numFmtId="10" fontId="27" fillId="37" borderId="18" xfId="0" applyNumberFormat="1" applyFont="1" applyFill="1" applyBorder="1" applyAlignment="1" applyProtection="1">
      <alignment horizontal="right" vertical="center"/>
      <protection locked="0"/>
    </xf>
    <xf numFmtId="49" fontId="9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20" xfId="0" applyNumberFormat="1" applyFont="1" applyFill="1" applyBorder="1" applyAlignment="1" applyProtection="1">
      <alignment horizontal="left" vertical="center" wrapText="1"/>
      <protection locked="0"/>
    </xf>
    <xf numFmtId="4" fontId="9" fillId="39" borderId="20" xfId="0" applyNumberFormat="1" applyFont="1" applyFill="1" applyBorder="1" applyAlignment="1" applyProtection="1">
      <alignment horizontal="right" vertical="center" wrapText="1"/>
      <protection locked="0"/>
    </xf>
    <xf numFmtId="10" fontId="27" fillId="40" borderId="21" xfId="0" applyNumberFormat="1" applyFont="1" applyFill="1" applyBorder="1" applyAlignment="1" applyProtection="1">
      <alignment horizontal="right" vertical="center"/>
      <protection locked="0"/>
    </xf>
    <xf numFmtId="49" fontId="9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9" borderId="10" xfId="0" applyNumberFormat="1" applyFont="1" applyFill="1" applyBorder="1" applyAlignment="1" applyProtection="1">
      <alignment horizontal="right" vertical="center" wrapText="1"/>
      <protection locked="0"/>
    </xf>
    <xf numFmtId="10" fontId="27" fillId="40" borderId="11" xfId="0" applyNumberFormat="1" applyFont="1" applyFill="1" applyBorder="1" applyAlignment="1" applyProtection="1">
      <alignment horizontal="right" vertical="center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41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42" borderId="11" xfId="0" applyNumberFormat="1" applyFont="1" applyFill="1" applyBorder="1" applyAlignment="1" applyProtection="1">
      <alignment horizontal="right" vertical="center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41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36"/>
  <sheetViews>
    <sheetView showGridLines="0" tabSelected="1" zoomScalePageLayoutView="0" workbookViewId="0" topLeftCell="A1">
      <selection activeCell="P10" sqref="P10"/>
    </sheetView>
  </sheetViews>
  <sheetFormatPr defaultColWidth="9.33203125" defaultRowHeight="12.75"/>
  <cols>
    <col min="1" max="1" width="2.5" style="0" customWidth="1"/>
    <col min="2" max="2" width="6.16015625" style="0" customWidth="1"/>
    <col min="3" max="3" width="8.83203125" style="0" customWidth="1"/>
    <col min="4" max="4" width="9" style="0" customWidth="1"/>
    <col min="5" max="5" width="57.83203125" style="0" customWidth="1"/>
    <col min="6" max="6" width="15" style="0" customWidth="1"/>
    <col min="7" max="7" width="14.66015625" style="0" customWidth="1"/>
    <col min="8" max="8" width="11.33203125" style="0" customWidth="1"/>
  </cols>
  <sheetData>
    <row r="1" spans="1:8" ht="21.75" customHeight="1">
      <c r="A1" s="1"/>
      <c r="B1" s="1"/>
      <c r="C1" s="1"/>
      <c r="D1" s="1"/>
      <c r="E1" s="3"/>
      <c r="F1" s="3"/>
      <c r="G1" s="3" t="s">
        <v>95</v>
      </c>
      <c r="H1" s="3"/>
    </row>
    <row r="2" spans="2:8" ht="9" customHeight="1">
      <c r="B2" s="13"/>
      <c r="C2" s="13"/>
      <c r="D2" s="13"/>
      <c r="E2" s="13"/>
      <c r="F2" s="13"/>
      <c r="G2" s="13"/>
      <c r="H2" s="14"/>
    </row>
    <row r="3" spans="1:8" ht="28.5" customHeight="1">
      <c r="A3" s="1"/>
      <c r="B3" s="15" t="s">
        <v>121</v>
      </c>
      <c r="C3" s="15"/>
      <c r="D3" s="15"/>
      <c r="E3" s="15"/>
      <c r="F3" s="15"/>
      <c r="G3" s="15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8" ht="50.25" customHeight="1" thickBot="1">
      <c r="B5" s="29" t="s">
        <v>0</v>
      </c>
      <c r="C5" s="30" t="s">
        <v>1</v>
      </c>
      <c r="D5" s="30" t="s">
        <v>2</v>
      </c>
      <c r="E5" s="30" t="s">
        <v>3</v>
      </c>
      <c r="F5" s="30" t="s">
        <v>122</v>
      </c>
      <c r="G5" s="30" t="s">
        <v>123</v>
      </c>
      <c r="H5" s="28" t="s">
        <v>145</v>
      </c>
    </row>
    <row r="6" spans="2:8" ht="16.5" customHeight="1">
      <c r="B6" s="35" t="s">
        <v>4</v>
      </c>
      <c r="C6" s="36"/>
      <c r="D6" s="36"/>
      <c r="E6" s="37" t="s">
        <v>5</v>
      </c>
      <c r="F6" s="38">
        <f>F7</f>
        <v>15000</v>
      </c>
      <c r="G6" s="38">
        <f>G7</f>
        <v>0</v>
      </c>
      <c r="H6" s="39">
        <f>G6/F6</f>
        <v>0</v>
      </c>
    </row>
    <row r="7" spans="2:8" ht="16.5" customHeight="1">
      <c r="B7" s="25"/>
      <c r="C7" s="45" t="s">
        <v>6</v>
      </c>
      <c r="D7" s="46"/>
      <c r="E7" s="47" t="s">
        <v>7</v>
      </c>
      <c r="F7" s="48">
        <f>F8</f>
        <v>15000</v>
      </c>
      <c r="G7" s="48">
        <f>G8</f>
        <v>0</v>
      </c>
      <c r="H7" s="49">
        <f aca="true" t="shared" si="0" ref="H7:H70">G7/F7</f>
        <v>0</v>
      </c>
    </row>
    <row r="8" spans="2:8" ht="16.5" customHeight="1">
      <c r="B8" s="26"/>
      <c r="C8" s="4"/>
      <c r="D8" s="4" t="s">
        <v>8</v>
      </c>
      <c r="E8" s="5" t="s">
        <v>9</v>
      </c>
      <c r="F8" s="7">
        <v>15000</v>
      </c>
      <c r="G8" s="7">
        <v>0</v>
      </c>
      <c r="H8" s="24">
        <f t="shared" si="0"/>
        <v>0</v>
      </c>
    </row>
    <row r="9" spans="2:8" ht="16.5" customHeight="1">
      <c r="B9" s="40" t="s">
        <v>10</v>
      </c>
      <c r="C9" s="41"/>
      <c r="D9" s="41"/>
      <c r="E9" s="42" t="s">
        <v>11</v>
      </c>
      <c r="F9" s="43">
        <f>F10</f>
        <v>29892</v>
      </c>
      <c r="G9" s="43">
        <f>G10</f>
        <v>9523</v>
      </c>
      <c r="H9" s="44">
        <f t="shared" si="0"/>
        <v>0.3185802221330122</v>
      </c>
    </row>
    <row r="10" spans="2:8" ht="16.5" customHeight="1">
      <c r="B10" s="25"/>
      <c r="C10" s="45" t="s">
        <v>12</v>
      </c>
      <c r="D10" s="46"/>
      <c r="E10" s="47" t="s">
        <v>13</v>
      </c>
      <c r="F10" s="48">
        <f>F11+F12+F13+F14+F15+F16+F17+F18+F19+F20+F21+F22+F23+F24</f>
        <v>29892</v>
      </c>
      <c r="G10" s="48">
        <f>G11+G12+G13+G14+G15+G16+G17+G18+G19+G20+G21+G22+G23+G24</f>
        <v>9523</v>
      </c>
      <c r="H10" s="49">
        <f t="shared" si="0"/>
        <v>0.3185802221330122</v>
      </c>
    </row>
    <row r="11" spans="2:8" s="9" customFormat="1" ht="16.5" customHeight="1">
      <c r="B11" s="25"/>
      <c r="C11" s="4"/>
      <c r="D11" s="16" t="s">
        <v>30</v>
      </c>
      <c r="E11" s="5" t="s">
        <v>109</v>
      </c>
      <c r="F11" s="7">
        <v>9166</v>
      </c>
      <c r="G11" s="7">
        <v>3078</v>
      </c>
      <c r="H11" s="24">
        <f t="shared" si="0"/>
        <v>0.3358062404538512</v>
      </c>
    </row>
    <row r="12" spans="2:8" s="9" customFormat="1" ht="16.5" customHeight="1">
      <c r="B12" s="25"/>
      <c r="C12" s="4"/>
      <c r="D12" s="16" t="s">
        <v>34</v>
      </c>
      <c r="E12" s="5" t="s">
        <v>35</v>
      </c>
      <c r="F12" s="7">
        <v>779</v>
      </c>
      <c r="G12" s="7">
        <v>779</v>
      </c>
      <c r="H12" s="24">
        <f t="shared" si="0"/>
        <v>1</v>
      </c>
    </row>
    <row r="13" spans="2:8" s="9" customFormat="1" ht="16.5" customHeight="1">
      <c r="B13" s="25"/>
      <c r="C13" s="4"/>
      <c r="D13" s="16" t="s">
        <v>36</v>
      </c>
      <c r="E13" s="5" t="s">
        <v>37</v>
      </c>
      <c r="F13" s="7">
        <v>1702</v>
      </c>
      <c r="G13" s="7">
        <v>916</v>
      </c>
      <c r="H13" s="24">
        <f t="shared" si="0"/>
        <v>0.5381903642773208</v>
      </c>
    </row>
    <row r="14" spans="2:8" s="9" customFormat="1" ht="16.5" customHeight="1">
      <c r="B14" s="25"/>
      <c r="C14" s="4"/>
      <c r="D14" s="16" t="s">
        <v>38</v>
      </c>
      <c r="E14" s="5" t="s">
        <v>39</v>
      </c>
      <c r="F14" s="7">
        <v>245</v>
      </c>
      <c r="G14" s="7">
        <v>126</v>
      </c>
      <c r="H14" s="24">
        <f t="shared" si="0"/>
        <v>0.5142857142857142</v>
      </c>
    </row>
    <row r="15" spans="2:8" s="9" customFormat="1" ht="16.5" customHeight="1">
      <c r="B15" s="25"/>
      <c r="C15" s="4"/>
      <c r="D15" s="16" t="s">
        <v>14</v>
      </c>
      <c r="E15" s="5" t="s">
        <v>15</v>
      </c>
      <c r="F15" s="7">
        <v>97.11</v>
      </c>
      <c r="G15" s="7">
        <v>54.08</v>
      </c>
      <c r="H15" s="24">
        <f t="shared" si="0"/>
        <v>0.5568942436412315</v>
      </c>
    </row>
    <row r="16" spans="2:8" ht="16.5" customHeight="1">
      <c r="B16" s="26"/>
      <c r="C16" s="4"/>
      <c r="D16" s="4" t="s">
        <v>16</v>
      </c>
      <c r="E16" s="5" t="s">
        <v>17</v>
      </c>
      <c r="F16" s="7">
        <v>3800</v>
      </c>
      <c r="G16" s="7">
        <v>1056.21</v>
      </c>
      <c r="H16" s="24">
        <f t="shared" si="0"/>
        <v>0.27795000000000003</v>
      </c>
    </row>
    <row r="17" spans="2:8" ht="16.5" customHeight="1">
      <c r="B17" s="26"/>
      <c r="C17" s="4"/>
      <c r="D17" s="4" t="s">
        <v>81</v>
      </c>
      <c r="E17" s="17" t="s">
        <v>82</v>
      </c>
      <c r="F17" s="7">
        <v>1100</v>
      </c>
      <c r="G17" s="7">
        <v>523.8</v>
      </c>
      <c r="H17" s="24">
        <f t="shared" si="0"/>
        <v>0.47618181818181815</v>
      </c>
    </row>
    <row r="18" spans="2:8" ht="16.5" customHeight="1">
      <c r="B18" s="26"/>
      <c r="C18" s="4"/>
      <c r="D18" s="4" t="s">
        <v>8</v>
      </c>
      <c r="E18" s="5" t="s">
        <v>9</v>
      </c>
      <c r="F18" s="7">
        <v>4897.42</v>
      </c>
      <c r="G18" s="7">
        <v>523.44</v>
      </c>
      <c r="H18" s="24">
        <f t="shared" si="0"/>
        <v>0.1068807657909675</v>
      </c>
    </row>
    <row r="19" spans="2:8" ht="16.5" customHeight="1">
      <c r="B19" s="26"/>
      <c r="C19" s="4"/>
      <c r="D19" s="4" t="s">
        <v>18</v>
      </c>
      <c r="E19" s="5" t="s">
        <v>19</v>
      </c>
      <c r="F19" s="7">
        <v>1305</v>
      </c>
      <c r="G19" s="7">
        <v>653</v>
      </c>
      <c r="H19" s="24">
        <f t="shared" si="0"/>
        <v>0.5003831417624521</v>
      </c>
    </row>
    <row r="20" spans="2:8" ht="16.5" customHeight="1">
      <c r="B20" s="26"/>
      <c r="C20" s="4"/>
      <c r="D20" s="4" t="s">
        <v>20</v>
      </c>
      <c r="E20" s="5" t="s">
        <v>21</v>
      </c>
      <c r="F20" s="7">
        <v>463</v>
      </c>
      <c r="G20" s="7">
        <v>463</v>
      </c>
      <c r="H20" s="24">
        <f t="shared" si="0"/>
        <v>1</v>
      </c>
    </row>
    <row r="21" spans="2:8" ht="20.25" customHeight="1">
      <c r="B21" s="26"/>
      <c r="C21" s="4"/>
      <c r="D21" s="4" t="s">
        <v>22</v>
      </c>
      <c r="E21" s="5" t="s">
        <v>23</v>
      </c>
      <c r="F21" s="7">
        <v>5145</v>
      </c>
      <c r="G21" s="7">
        <v>1058</v>
      </c>
      <c r="H21" s="24">
        <f t="shared" si="0"/>
        <v>0.2056365403304179</v>
      </c>
    </row>
    <row r="22" spans="2:8" ht="20.25" customHeight="1">
      <c r="B22" s="26"/>
      <c r="C22" s="4"/>
      <c r="D22" s="4" t="s">
        <v>83</v>
      </c>
      <c r="E22" s="5" t="s">
        <v>132</v>
      </c>
      <c r="F22" s="7">
        <v>191</v>
      </c>
      <c r="G22" s="7">
        <v>191</v>
      </c>
      <c r="H22" s="24">
        <f t="shared" si="0"/>
        <v>1</v>
      </c>
    </row>
    <row r="23" spans="2:8" ht="20.25" customHeight="1">
      <c r="B23" s="26"/>
      <c r="C23" s="4"/>
      <c r="D23" s="4" t="s">
        <v>124</v>
      </c>
      <c r="E23" s="5" t="s">
        <v>133</v>
      </c>
      <c r="F23" s="7">
        <v>1.47</v>
      </c>
      <c r="G23" s="7">
        <v>1.47</v>
      </c>
      <c r="H23" s="24">
        <f t="shared" si="0"/>
        <v>1</v>
      </c>
    </row>
    <row r="24" spans="2:8" ht="16.5" customHeight="1">
      <c r="B24" s="26"/>
      <c r="C24" s="4"/>
      <c r="D24" s="4" t="s">
        <v>24</v>
      </c>
      <c r="E24" s="5" t="s">
        <v>25</v>
      </c>
      <c r="F24" s="7">
        <v>1000</v>
      </c>
      <c r="G24" s="7">
        <v>100</v>
      </c>
      <c r="H24" s="24">
        <f t="shared" si="0"/>
        <v>0.1</v>
      </c>
    </row>
    <row r="25" spans="2:8" ht="16.5" customHeight="1">
      <c r="B25" s="40" t="s">
        <v>26</v>
      </c>
      <c r="C25" s="41"/>
      <c r="D25" s="41"/>
      <c r="E25" s="42" t="s">
        <v>27</v>
      </c>
      <c r="F25" s="43">
        <f>F26+F32</f>
        <v>432404</v>
      </c>
      <c r="G25" s="43">
        <f>G26+G32</f>
        <v>180734.33999999997</v>
      </c>
      <c r="H25" s="44">
        <f t="shared" si="0"/>
        <v>0.41797564314853697</v>
      </c>
    </row>
    <row r="26" spans="2:8" ht="16.5" customHeight="1">
      <c r="B26" s="25"/>
      <c r="C26" s="45" t="s">
        <v>110</v>
      </c>
      <c r="D26" s="46"/>
      <c r="E26" s="47" t="s">
        <v>111</v>
      </c>
      <c r="F26" s="48">
        <f>F27+F28+F29+F30+F31</f>
        <v>154111</v>
      </c>
      <c r="G26" s="48">
        <f>G27+G28+G29+G30+G31</f>
        <v>36130</v>
      </c>
      <c r="H26" s="49">
        <f t="shared" si="0"/>
        <v>0.23444140911420988</v>
      </c>
    </row>
    <row r="27" spans="2:8" ht="16.5" customHeight="1">
      <c r="B27" s="26"/>
      <c r="C27" s="4"/>
      <c r="D27" s="4" t="s">
        <v>30</v>
      </c>
      <c r="E27" s="5" t="s">
        <v>31</v>
      </c>
      <c r="F27" s="7">
        <v>58680</v>
      </c>
      <c r="G27" s="7">
        <v>24450</v>
      </c>
      <c r="H27" s="24">
        <f t="shared" si="0"/>
        <v>0.4166666666666667</v>
      </c>
    </row>
    <row r="28" spans="2:8" ht="16.5" customHeight="1">
      <c r="B28" s="26"/>
      <c r="C28" s="4"/>
      <c r="D28" s="4" t="s">
        <v>34</v>
      </c>
      <c r="E28" s="5" t="s">
        <v>35</v>
      </c>
      <c r="F28" s="7">
        <v>4988</v>
      </c>
      <c r="G28" s="7">
        <v>4988</v>
      </c>
      <c r="H28" s="24">
        <f t="shared" si="0"/>
        <v>1</v>
      </c>
    </row>
    <row r="29" spans="2:8" ht="16.5" customHeight="1">
      <c r="B29" s="26"/>
      <c r="C29" s="4"/>
      <c r="D29" s="4" t="s">
        <v>36</v>
      </c>
      <c r="E29" s="5" t="s">
        <v>142</v>
      </c>
      <c r="F29" s="7">
        <v>10885</v>
      </c>
      <c r="G29" s="7">
        <v>5859</v>
      </c>
      <c r="H29" s="24">
        <f t="shared" si="0"/>
        <v>0.5382636655948553</v>
      </c>
    </row>
    <row r="30" spans="2:8" ht="16.5" customHeight="1">
      <c r="B30" s="26"/>
      <c r="C30" s="4"/>
      <c r="D30" s="4" t="s">
        <v>38</v>
      </c>
      <c r="E30" s="5" t="s">
        <v>39</v>
      </c>
      <c r="F30" s="7">
        <v>1558</v>
      </c>
      <c r="G30" s="7">
        <v>833</v>
      </c>
      <c r="H30" s="24">
        <f t="shared" si="0"/>
        <v>0.5346598202824133</v>
      </c>
    </row>
    <row r="31" spans="2:8" ht="16.5" customHeight="1">
      <c r="B31" s="26"/>
      <c r="C31" s="4"/>
      <c r="D31" s="4" t="s">
        <v>8</v>
      </c>
      <c r="E31" s="5" t="s">
        <v>9</v>
      </c>
      <c r="F31" s="7">
        <v>78000</v>
      </c>
      <c r="G31" s="7">
        <v>0</v>
      </c>
      <c r="H31" s="24">
        <f t="shared" si="0"/>
        <v>0</v>
      </c>
    </row>
    <row r="32" spans="2:8" ht="16.5" customHeight="1">
      <c r="B32" s="25"/>
      <c r="C32" s="45" t="s">
        <v>28</v>
      </c>
      <c r="D32" s="46"/>
      <c r="E32" s="47" t="s">
        <v>29</v>
      </c>
      <c r="F32" s="48">
        <f>F33+F34+F35+F36+F37+F38+F39+F40+F41+F42+F43+F44+F45+F46+F47+F48+F49+F50</f>
        <v>278293</v>
      </c>
      <c r="G32" s="48">
        <f>G33+G34+G35+G36+G37+G38+G39+G40+G41+G42+G43+G44+G45+G46+G47+G48+G49+G50</f>
        <v>144604.33999999997</v>
      </c>
      <c r="H32" s="49">
        <f t="shared" si="0"/>
        <v>0.5196118479444326</v>
      </c>
    </row>
    <row r="33" spans="2:8" ht="16.5" customHeight="1">
      <c r="B33" s="26"/>
      <c r="C33" s="4"/>
      <c r="D33" s="4" t="s">
        <v>30</v>
      </c>
      <c r="E33" s="5" t="s">
        <v>31</v>
      </c>
      <c r="F33" s="7">
        <v>77256</v>
      </c>
      <c r="G33" s="7">
        <v>38628</v>
      </c>
      <c r="H33" s="24">
        <f t="shared" si="0"/>
        <v>0.5</v>
      </c>
    </row>
    <row r="34" spans="2:8" ht="16.5" customHeight="1">
      <c r="B34" s="26"/>
      <c r="C34" s="4"/>
      <c r="D34" s="4" t="s">
        <v>32</v>
      </c>
      <c r="E34" s="5" t="s">
        <v>33</v>
      </c>
      <c r="F34" s="7">
        <v>117998</v>
      </c>
      <c r="G34" s="7">
        <v>56388.93</v>
      </c>
      <c r="H34" s="24">
        <f t="shared" si="0"/>
        <v>0.4778803878031831</v>
      </c>
    </row>
    <row r="35" spans="2:8" ht="16.5" customHeight="1">
      <c r="B35" s="26"/>
      <c r="C35" s="4"/>
      <c r="D35" s="4" t="s">
        <v>34</v>
      </c>
      <c r="E35" s="5" t="s">
        <v>35</v>
      </c>
      <c r="F35" s="7">
        <v>16324</v>
      </c>
      <c r="G35" s="7">
        <v>16323.62</v>
      </c>
      <c r="H35" s="24">
        <f t="shared" si="0"/>
        <v>0.9999767213918158</v>
      </c>
    </row>
    <row r="36" spans="2:8" ht="16.5" customHeight="1">
      <c r="B36" s="26"/>
      <c r="C36" s="4"/>
      <c r="D36" s="4" t="s">
        <v>36</v>
      </c>
      <c r="E36" s="5" t="s">
        <v>37</v>
      </c>
      <c r="F36" s="7">
        <v>38224</v>
      </c>
      <c r="G36" s="7">
        <v>19977.86</v>
      </c>
      <c r="H36" s="24">
        <f t="shared" si="0"/>
        <v>0.5226522603599832</v>
      </c>
    </row>
    <row r="37" spans="2:8" ht="16.5" customHeight="1">
      <c r="B37" s="26"/>
      <c r="C37" s="4"/>
      <c r="D37" s="4" t="s">
        <v>38</v>
      </c>
      <c r="E37" s="5" t="s">
        <v>39</v>
      </c>
      <c r="F37" s="7">
        <v>5183</v>
      </c>
      <c r="G37" s="7">
        <v>1904.32</v>
      </c>
      <c r="H37" s="24">
        <f t="shared" si="0"/>
        <v>0.36741655411923596</v>
      </c>
    </row>
    <row r="38" spans="2:8" ht="16.5" customHeight="1">
      <c r="B38" s="26"/>
      <c r="C38" s="4"/>
      <c r="D38" s="4" t="s">
        <v>14</v>
      </c>
      <c r="E38" s="5" t="s">
        <v>15</v>
      </c>
      <c r="F38" s="7">
        <v>4900</v>
      </c>
      <c r="G38" s="7">
        <v>2528.25</v>
      </c>
      <c r="H38" s="24">
        <f t="shared" si="0"/>
        <v>0.515969387755102</v>
      </c>
    </row>
    <row r="39" spans="2:8" ht="16.5" customHeight="1">
      <c r="B39" s="26"/>
      <c r="C39" s="4"/>
      <c r="D39" s="4" t="s">
        <v>16</v>
      </c>
      <c r="E39" s="5" t="s">
        <v>17</v>
      </c>
      <c r="F39" s="7">
        <v>524</v>
      </c>
      <c r="G39" s="7">
        <v>0</v>
      </c>
      <c r="H39" s="24">
        <f t="shared" si="0"/>
        <v>0</v>
      </c>
    </row>
    <row r="40" spans="2:8" ht="16.5" customHeight="1">
      <c r="B40" s="26"/>
      <c r="C40" s="4"/>
      <c r="D40" s="4" t="s">
        <v>40</v>
      </c>
      <c r="E40" s="5" t="s">
        <v>41</v>
      </c>
      <c r="F40" s="7">
        <v>200</v>
      </c>
      <c r="G40" s="7">
        <v>0</v>
      </c>
      <c r="H40" s="24">
        <f t="shared" si="0"/>
        <v>0</v>
      </c>
    </row>
    <row r="41" spans="2:8" ht="16.5" customHeight="1">
      <c r="B41" s="26"/>
      <c r="C41" s="4"/>
      <c r="D41" s="4" t="s">
        <v>8</v>
      </c>
      <c r="E41" s="5" t="s">
        <v>9</v>
      </c>
      <c r="F41" s="7">
        <v>4015</v>
      </c>
      <c r="G41" s="7">
        <v>2359.15</v>
      </c>
      <c r="H41" s="24">
        <f t="shared" si="0"/>
        <v>0.5875840597758406</v>
      </c>
    </row>
    <row r="42" spans="2:8" ht="21" customHeight="1">
      <c r="B42" s="26"/>
      <c r="C42" s="4"/>
      <c r="D42" s="4" t="s">
        <v>42</v>
      </c>
      <c r="E42" s="5" t="s">
        <v>98</v>
      </c>
      <c r="F42" s="7">
        <v>2124</v>
      </c>
      <c r="G42" s="7">
        <v>1049.18</v>
      </c>
      <c r="H42" s="24">
        <f t="shared" si="0"/>
        <v>0.4939642184557439</v>
      </c>
    </row>
    <row r="43" spans="2:8" ht="21" customHeight="1">
      <c r="B43" s="26"/>
      <c r="C43" s="4"/>
      <c r="D43" s="4" t="s">
        <v>43</v>
      </c>
      <c r="E43" s="5" t="s">
        <v>44</v>
      </c>
      <c r="F43" s="7">
        <v>200</v>
      </c>
      <c r="G43" s="7">
        <v>0</v>
      </c>
      <c r="H43" s="24">
        <f t="shared" si="0"/>
        <v>0</v>
      </c>
    </row>
    <row r="44" spans="2:8" ht="19.5" customHeight="1">
      <c r="B44" s="26"/>
      <c r="C44" s="4"/>
      <c r="D44" s="4" t="s">
        <v>45</v>
      </c>
      <c r="E44" s="5" t="s">
        <v>46</v>
      </c>
      <c r="F44" s="7">
        <v>4198</v>
      </c>
      <c r="G44" s="7">
        <v>2098.8</v>
      </c>
      <c r="H44" s="24">
        <f t="shared" si="0"/>
        <v>0.49995235826584095</v>
      </c>
    </row>
    <row r="45" spans="2:8" ht="16.5" customHeight="1">
      <c r="B45" s="26"/>
      <c r="C45" s="4"/>
      <c r="D45" s="4" t="s">
        <v>47</v>
      </c>
      <c r="E45" s="5" t="s">
        <v>48</v>
      </c>
      <c r="F45" s="7">
        <v>300</v>
      </c>
      <c r="G45" s="7">
        <v>0</v>
      </c>
      <c r="H45" s="24">
        <f t="shared" si="0"/>
        <v>0</v>
      </c>
    </row>
    <row r="46" spans="2:8" ht="16.5" customHeight="1">
      <c r="B46" s="26"/>
      <c r="C46" s="4"/>
      <c r="D46" s="4" t="s">
        <v>18</v>
      </c>
      <c r="E46" s="5" t="s">
        <v>19</v>
      </c>
      <c r="F46" s="7">
        <v>1600</v>
      </c>
      <c r="G46" s="7">
        <v>0</v>
      </c>
      <c r="H46" s="24">
        <f t="shared" si="0"/>
        <v>0</v>
      </c>
    </row>
    <row r="47" spans="2:8" ht="16.5" customHeight="1">
      <c r="B47" s="26"/>
      <c r="C47" s="4"/>
      <c r="D47" s="4" t="s">
        <v>49</v>
      </c>
      <c r="E47" s="5" t="s">
        <v>50</v>
      </c>
      <c r="F47" s="7">
        <v>4447</v>
      </c>
      <c r="G47" s="7">
        <v>3346.23</v>
      </c>
      <c r="H47" s="24">
        <f t="shared" si="0"/>
        <v>0.7524690802788396</v>
      </c>
    </row>
    <row r="48" spans="2:8" ht="16.5" customHeight="1">
      <c r="B48" s="26"/>
      <c r="C48" s="4"/>
      <c r="D48" s="4" t="s">
        <v>51</v>
      </c>
      <c r="E48" s="5" t="s">
        <v>52</v>
      </c>
      <c r="F48" s="7">
        <v>300</v>
      </c>
      <c r="G48" s="7">
        <v>0</v>
      </c>
      <c r="H48" s="24">
        <f t="shared" si="0"/>
        <v>0</v>
      </c>
    </row>
    <row r="49" spans="2:8" ht="16.5" customHeight="1">
      <c r="B49" s="26"/>
      <c r="C49" s="4"/>
      <c r="D49" s="4" t="s">
        <v>24</v>
      </c>
      <c r="E49" s="5" t="s">
        <v>25</v>
      </c>
      <c r="F49" s="7">
        <v>200</v>
      </c>
      <c r="G49" s="7">
        <v>0</v>
      </c>
      <c r="H49" s="24">
        <f t="shared" si="0"/>
        <v>0</v>
      </c>
    </row>
    <row r="50" spans="2:8" ht="16.5" customHeight="1">
      <c r="B50" s="26"/>
      <c r="C50" s="4"/>
      <c r="D50" s="4" t="s">
        <v>53</v>
      </c>
      <c r="E50" s="5" t="s">
        <v>54</v>
      </c>
      <c r="F50" s="7">
        <v>300</v>
      </c>
      <c r="G50" s="7">
        <v>0</v>
      </c>
      <c r="H50" s="24">
        <f t="shared" si="0"/>
        <v>0</v>
      </c>
    </row>
    <row r="51" spans="2:8" ht="16.5" customHeight="1">
      <c r="B51" s="40" t="s">
        <v>55</v>
      </c>
      <c r="C51" s="41"/>
      <c r="D51" s="41"/>
      <c r="E51" s="42" t="s">
        <v>56</v>
      </c>
      <c r="F51" s="43">
        <f>F52+F58</f>
        <v>46884</v>
      </c>
      <c r="G51" s="43">
        <f>G52+G58</f>
        <v>28619.003</v>
      </c>
      <c r="H51" s="44">
        <f t="shared" si="0"/>
        <v>0.6104215297329579</v>
      </c>
    </row>
    <row r="52" spans="2:8" ht="16.5" customHeight="1">
      <c r="B52" s="25"/>
      <c r="C52" s="45" t="s">
        <v>57</v>
      </c>
      <c r="D52" s="46"/>
      <c r="E52" s="47" t="s">
        <v>58</v>
      </c>
      <c r="F52" s="48">
        <f>F53+F54+F55+F56+F57</f>
        <v>31884</v>
      </c>
      <c r="G52" s="48">
        <f>G53+G54+G55+G56+G57</f>
        <v>13619.003</v>
      </c>
      <c r="H52" s="49">
        <f t="shared" si="0"/>
        <v>0.42714223434951704</v>
      </c>
    </row>
    <row r="53" spans="2:8" ht="16.5" customHeight="1">
      <c r="B53" s="26"/>
      <c r="C53" s="4"/>
      <c r="D53" s="4" t="s">
        <v>30</v>
      </c>
      <c r="E53" s="5" t="s">
        <v>31</v>
      </c>
      <c r="F53" s="7">
        <v>19490</v>
      </c>
      <c r="G53" s="7">
        <v>9744</v>
      </c>
      <c r="H53" s="24">
        <f t="shared" si="0"/>
        <v>0.4999486916367368</v>
      </c>
    </row>
    <row r="54" spans="2:8" ht="16.5" customHeight="1">
      <c r="B54" s="26"/>
      <c r="C54" s="4"/>
      <c r="D54" s="4" t="s">
        <v>34</v>
      </c>
      <c r="E54" s="5" t="s">
        <v>35</v>
      </c>
      <c r="F54" s="7">
        <v>1656</v>
      </c>
      <c r="G54" s="7">
        <v>1656</v>
      </c>
      <c r="H54" s="24">
        <f t="shared" si="0"/>
        <v>1</v>
      </c>
    </row>
    <row r="55" spans="2:8" ht="16.5" customHeight="1">
      <c r="B55" s="26"/>
      <c r="C55" s="4"/>
      <c r="D55" s="4" t="s">
        <v>36</v>
      </c>
      <c r="E55" s="5" t="s">
        <v>37</v>
      </c>
      <c r="F55" s="7">
        <v>3614</v>
      </c>
      <c r="G55" s="7">
        <v>1946</v>
      </c>
      <c r="H55" s="24">
        <f t="shared" si="0"/>
        <v>0.5384615384615384</v>
      </c>
    </row>
    <row r="56" spans="2:8" ht="16.5" customHeight="1">
      <c r="B56" s="26"/>
      <c r="C56" s="4"/>
      <c r="D56" s="4" t="s">
        <v>38</v>
      </c>
      <c r="E56" s="5" t="s">
        <v>39</v>
      </c>
      <c r="F56" s="7">
        <v>516</v>
      </c>
      <c r="G56" s="7">
        <v>273</v>
      </c>
      <c r="H56" s="24">
        <f t="shared" si="0"/>
        <v>0.5290697674418605</v>
      </c>
    </row>
    <row r="57" spans="2:8" ht="16.5" customHeight="1">
      <c r="B57" s="26"/>
      <c r="C57" s="4"/>
      <c r="D57" s="4" t="s">
        <v>14</v>
      </c>
      <c r="E57" s="5" t="s">
        <v>15</v>
      </c>
      <c r="F57" s="7">
        <v>6608</v>
      </c>
      <c r="G57" s="7">
        <v>0.003</v>
      </c>
      <c r="H57" s="24">
        <f t="shared" si="0"/>
        <v>4.539951573849879E-07</v>
      </c>
    </row>
    <row r="58" spans="2:8" ht="16.5" customHeight="1">
      <c r="B58" s="25"/>
      <c r="C58" s="45" t="s">
        <v>59</v>
      </c>
      <c r="D58" s="46"/>
      <c r="E58" s="47" t="s">
        <v>60</v>
      </c>
      <c r="F58" s="48">
        <f>F59+F60+F61+F62</f>
        <v>15000</v>
      </c>
      <c r="G58" s="48">
        <f>G59+G60+G61+G62</f>
        <v>15000</v>
      </c>
      <c r="H58" s="49">
        <f t="shared" si="0"/>
        <v>1</v>
      </c>
    </row>
    <row r="59" spans="2:8" ht="16.5" customHeight="1">
      <c r="B59" s="26"/>
      <c r="C59" s="4"/>
      <c r="D59" s="4" t="s">
        <v>61</v>
      </c>
      <c r="E59" s="5" t="s">
        <v>62</v>
      </c>
      <c r="F59" s="7">
        <v>6300</v>
      </c>
      <c r="G59" s="7">
        <v>6300</v>
      </c>
      <c r="H59" s="24">
        <f t="shared" si="0"/>
        <v>1</v>
      </c>
    </row>
    <row r="60" spans="2:8" ht="16.5" customHeight="1">
      <c r="B60" s="26"/>
      <c r="C60" s="4"/>
      <c r="D60" s="4" t="s">
        <v>36</v>
      </c>
      <c r="E60" s="5" t="s">
        <v>37</v>
      </c>
      <c r="F60" s="7">
        <v>702.66</v>
      </c>
      <c r="G60" s="7">
        <v>702.66</v>
      </c>
      <c r="H60" s="24">
        <f t="shared" si="0"/>
        <v>1</v>
      </c>
    </row>
    <row r="61" spans="2:8" ht="16.5" customHeight="1">
      <c r="B61" s="26"/>
      <c r="C61" s="4"/>
      <c r="D61" s="4" t="s">
        <v>38</v>
      </c>
      <c r="E61" s="5" t="s">
        <v>39</v>
      </c>
      <c r="F61" s="7">
        <v>88.2</v>
      </c>
      <c r="G61" s="7">
        <v>88.2</v>
      </c>
      <c r="H61" s="24">
        <f t="shared" si="0"/>
        <v>1</v>
      </c>
    </row>
    <row r="62" spans="2:8" ht="16.5" customHeight="1">
      <c r="B62" s="26"/>
      <c r="C62" s="4"/>
      <c r="D62" s="4" t="s">
        <v>63</v>
      </c>
      <c r="E62" s="5" t="s">
        <v>64</v>
      </c>
      <c r="F62" s="7">
        <v>7909.14</v>
      </c>
      <c r="G62" s="7">
        <v>7909.14</v>
      </c>
      <c r="H62" s="24">
        <f t="shared" si="0"/>
        <v>1</v>
      </c>
    </row>
    <row r="63" spans="2:8" ht="22.5" customHeight="1">
      <c r="B63" s="40" t="s">
        <v>65</v>
      </c>
      <c r="C63" s="41"/>
      <c r="D63" s="41"/>
      <c r="E63" s="42" t="s">
        <v>66</v>
      </c>
      <c r="F63" s="43">
        <f>F64</f>
        <v>3551828</v>
      </c>
      <c r="G63" s="43">
        <f>G64</f>
        <v>1811632.0200000003</v>
      </c>
      <c r="H63" s="44">
        <f t="shared" si="0"/>
        <v>0.5100562358312396</v>
      </c>
    </row>
    <row r="64" spans="2:8" ht="16.5" customHeight="1">
      <c r="B64" s="25"/>
      <c r="C64" s="45" t="s">
        <v>67</v>
      </c>
      <c r="D64" s="46"/>
      <c r="E64" s="47" t="s">
        <v>68</v>
      </c>
      <c r="F64" s="48">
        <f>F65+F66+F67+F68+F69+F70+F71+F72+F73+F74+F75+F76+F77+F78+F79+F80+F81+F82+F83+F84+F85+F86+F87+F88+F89+F90</f>
        <v>3551828</v>
      </c>
      <c r="G64" s="48">
        <f>G65+G66+G67+G68+G69+G70+G71+G72+G73+G74+G75+G76+G77+G78+G79+G80+G81+G82+G83+G84+G85+G86+G87+G88+G89+G90</f>
        <v>1811632.0200000003</v>
      </c>
      <c r="H64" s="49">
        <f t="shared" si="0"/>
        <v>0.5100562358312396</v>
      </c>
    </row>
    <row r="65" spans="2:8" ht="16.5" customHeight="1">
      <c r="B65" s="25"/>
      <c r="C65" s="4"/>
      <c r="D65" s="18" t="s">
        <v>99</v>
      </c>
      <c r="E65" s="19" t="s">
        <v>100</v>
      </c>
      <c r="F65" s="20">
        <v>3000</v>
      </c>
      <c r="G65" s="20">
        <v>33.32</v>
      </c>
      <c r="H65" s="24">
        <f t="shared" si="0"/>
        <v>0.011106666666666667</v>
      </c>
    </row>
    <row r="66" spans="2:10" ht="25.5" customHeight="1">
      <c r="B66" s="26"/>
      <c r="C66" s="4"/>
      <c r="D66" s="4" t="s">
        <v>69</v>
      </c>
      <c r="E66" s="5" t="s">
        <v>70</v>
      </c>
      <c r="F66" s="7">
        <v>164000</v>
      </c>
      <c r="G66" s="7">
        <v>78984.92</v>
      </c>
      <c r="H66" s="24">
        <f t="shared" si="0"/>
        <v>0.48161536585365855</v>
      </c>
      <c r="I66" s="8"/>
      <c r="J66" s="8"/>
    </row>
    <row r="67" spans="2:10" ht="16.5" customHeight="1">
      <c r="B67" s="26"/>
      <c r="C67" s="4"/>
      <c r="D67" s="4" t="s">
        <v>32</v>
      </c>
      <c r="E67" s="5" t="s">
        <v>33</v>
      </c>
      <c r="F67" s="7">
        <v>74476</v>
      </c>
      <c r="G67" s="7">
        <v>34863.32</v>
      </c>
      <c r="H67" s="24">
        <f t="shared" si="0"/>
        <v>0.4681148289381814</v>
      </c>
      <c r="I67" s="8"/>
      <c r="J67" s="8"/>
    </row>
    <row r="68" spans="2:10" ht="16.5" customHeight="1">
      <c r="B68" s="26"/>
      <c r="C68" s="4"/>
      <c r="D68" s="4" t="s">
        <v>34</v>
      </c>
      <c r="E68" s="5" t="s">
        <v>35</v>
      </c>
      <c r="F68" s="7">
        <v>6010</v>
      </c>
      <c r="G68" s="7">
        <v>4570.88</v>
      </c>
      <c r="H68" s="24">
        <f t="shared" si="0"/>
        <v>0.7605457570715475</v>
      </c>
      <c r="I68" s="8"/>
      <c r="J68" s="8"/>
    </row>
    <row r="69" spans="2:10" ht="21.75" customHeight="1">
      <c r="B69" s="26"/>
      <c r="C69" s="4"/>
      <c r="D69" s="4" t="s">
        <v>71</v>
      </c>
      <c r="E69" s="5" t="s">
        <v>72</v>
      </c>
      <c r="F69" s="7">
        <v>2367563.81</v>
      </c>
      <c r="G69" s="7">
        <v>1138356.08</v>
      </c>
      <c r="H69" s="24">
        <f t="shared" si="0"/>
        <v>0.4808132626423277</v>
      </c>
      <c r="I69" s="8"/>
      <c r="J69" s="8"/>
    </row>
    <row r="70" spans="2:10" ht="24" customHeight="1">
      <c r="B70" s="26"/>
      <c r="C70" s="4"/>
      <c r="D70" s="4" t="s">
        <v>73</v>
      </c>
      <c r="E70" s="5" t="s">
        <v>74</v>
      </c>
      <c r="F70" s="7">
        <v>56819.19</v>
      </c>
      <c r="G70" s="7">
        <v>33154.06</v>
      </c>
      <c r="H70" s="24">
        <f t="shared" si="0"/>
        <v>0.5835011023564397</v>
      </c>
      <c r="I70" s="8"/>
      <c r="J70" s="8"/>
    </row>
    <row r="71" spans="2:10" ht="25.5" customHeight="1">
      <c r="B71" s="26"/>
      <c r="C71" s="4"/>
      <c r="D71" s="4" t="s">
        <v>75</v>
      </c>
      <c r="E71" s="5" t="s">
        <v>76</v>
      </c>
      <c r="F71" s="7">
        <v>185530</v>
      </c>
      <c r="G71" s="7">
        <v>177290.05</v>
      </c>
      <c r="H71" s="24">
        <f aca="true" t="shared" si="1" ref="H71:H134">G71/F71</f>
        <v>0.9555869670673206</v>
      </c>
      <c r="I71" s="8"/>
      <c r="J71" s="8"/>
    </row>
    <row r="72" spans="2:10" ht="25.5" customHeight="1">
      <c r="B72" s="26"/>
      <c r="C72" s="4"/>
      <c r="D72" s="4" t="s">
        <v>125</v>
      </c>
      <c r="E72" s="5" t="s">
        <v>143</v>
      </c>
      <c r="F72" s="7">
        <v>1888</v>
      </c>
      <c r="G72" s="7">
        <v>0</v>
      </c>
      <c r="H72" s="24">
        <f t="shared" si="1"/>
        <v>0</v>
      </c>
      <c r="I72" s="8"/>
      <c r="J72" s="8"/>
    </row>
    <row r="73" spans="2:10" ht="16.5" customHeight="1">
      <c r="B73" s="26"/>
      <c r="C73" s="4"/>
      <c r="D73" s="4" t="s">
        <v>36</v>
      </c>
      <c r="E73" s="5" t="s">
        <v>37</v>
      </c>
      <c r="F73" s="7">
        <v>14491</v>
      </c>
      <c r="G73" s="7">
        <v>7899.5</v>
      </c>
      <c r="H73" s="24">
        <f t="shared" si="1"/>
        <v>0.5451314609067697</v>
      </c>
      <c r="I73" s="8"/>
      <c r="J73" s="8"/>
    </row>
    <row r="74" spans="2:10" ht="16.5" customHeight="1">
      <c r="B74" s="26"/>
      <c r="C74" s="4"/>
      <c r="D74" s="4" t="s">
        <v>38</v>
      </c>
      <c r="E74" s="5" t="s">
        <v>39</v>
      </c>
      <c r="F74" s="7">
        <v>2120</v>
      </c>
      <c r="G74" s="7">
        <v>711.79</v>
      </c>
      <c r="H74" s="24">
        <f t="shared" si="1"/>
        <v>0.33575</v>
      </c>
      <c r="I74" s="8"/>
      <c r="J74" s="8"/>
    </row>
    <row r="75" spans="2:10" ht="16.5" customHeight="1">
      <c r="B75" s="26"/>
      <c r="C75" s="4"/>
      <c r="D75" s="4" t="s">
        <v>63</v>
      </c>
      <c r="E75" s="5" t="s">
        <v>64</v>
      </c>
      <c r="F75" s="7">
        <v>4500</v>
      </c>
      <c r="G75" s="7">
        <v>4342</v>
      </c>
      <c r="H75" s="24">
        <f t="shared" si="1"/>
        <v>0.9648888888888889</v>
      </c>
      <c r="I75" s="8"/>
      <c r="J75" s="8"/>
    </row>
    <row r="76" spans="2:10" ht="21" customHeight="1">
      <c r="B76" s="26"/>
      <c r="C76" s="4"/>
      <c r="D76" s="4" t="s">
        <v>77</v>
      </c>
      <c r="E76" s="5" t="s">
        <v>78</v>
      </c>
      <c r="F76" s="7">
        <v>410930</v>
      </c>
      <c r="G76" s="7">
        <v>215362.36</v>
      </c>
      <c r="H76" s="24">
        <f t="shared" si="1"/>
        <v>0.5240852699973231</v>
      </c>
      <c r="I76" s="8"/>
      <c r="J76" s="8"/>
    </row>
    <row r="77" spans="2:10" ht="16.5" customHeight="1">
      <c r="B77" s="26"/>
      <c r="C77" s="4"/>
      <c r="D77" s="4" t="s">
        <v>14</v>
      </c>
      <c r="E77" s="5" t="s">
        <v>15</v>
      </c>
      <c r="F77" s="7">
        <v>103500</v>
      </c>
      <c r="G77" s="7">
        <v>34834.23</v>
      </c>
      <c r="H77" s="24">
        <f t="shared" si="1"/>
        <v>0.3365626086956522</v>
      </c>
      <c r="I77" s="8"/>
      <c r="J77" s="8"/>
    </row>
    <row r="78" spans="2:10" ht="16.5" customHeight="1">
      <c r="B78" s="26"/>
      <c r="C78" s="4"/>
      <c r="D78" s="4" t="s">
        <v>79</v>
      </c>
      <c r="E78" s="5" t="s">
        <v>80</v>
      </c>
      <c r="F78" s="7">
        <v>4600</v>
      </c>
      <c r="G78" s="7">
        <v>0</v>
      </c>
      <c r="H78" s="24">
        <f t="shared" si="1"/>
        <v>0</v>
      </c>
      <c r="I78" s="8"/>
      <c r="J78" s="8"/>
    </row>
    <row r="79" spans="2:10" ht="16.5" customHeight="1">
      <c r="B79" s="26"/>
      <c r="C79" s="4"/>
      <c r="D79" s="4" t="s">
        <v>16</v>
      </c>
      <c r="E79" s="5" t="s">
        <v>17</v>
      </c>
      <c r="F79" s="7">
        <v>30000</v>
      </c>
      <c r="G79" s="7">
        <v>13127.88</v>
      </c>
      <c r="H79" s="24">
        <f t="shared" si="1"/>
        <v>0.437596</v>
      </c>
      <c r="I79" s="8"/>
      <c r="J79" s="8"/>
    </row>
    <row r="80" spans="2:10" ht="16.5" customHeight="1">
      <c r="B80" s="26"/>
      <c r="C80" s="4"/>
      <c r="D80" s="4" t="s">
        <v>81</v>
      </c>
      <c r="E80" s="5" t="s">
        <v>82</v>
      </c>
      <c r="F80" s="7">
        <v>20000</v>
      </c>
      <c r="G80" s="7">
        <v>11181.28</v>
      </c>
      <c r="H80" s="24">
        <f t="shared" si="1"/>
        <v>0.559064</v>
      </c>
      <c r="I80" s="8"/>
      <c r="J80" s="8"/>
    </row>
    <row r="81" spans="2:10" ht="16.5" customHeight="1">
      <c r="B81" s="26"/>
      <c r="C81" s="4"/>
      <c r="D81" s="4" t="s">
        <v>40</v>
      </c>
      <c r="E81" s="5" t="s">
        <v>41</v>
      </c>
      <c r="F81" s="7">
        <v>11900</v>
      </c>
      <c r="G81" s="7">
        <v>7740</v>
      </c>
      <c r="H81" s="24">
        <f t="shared" si="1"/>
        <v>0.6504201680672269</v>
      </c>
      <c r="I81" s="8"/>
      <c r="J81" s="8"/>
    </row>
    <row r="82" spans="2:10" ht="16.5" customHeight="1">
      <c r="B82" s="26"/>
      <c r="C82" s="4"/>
      <c r="D82" s="4" t="s">
        <v>8</v>
      </c>
      <c r="E82" s="5" t="s">
        <v>9</v>
      </c>
      <c r="F82" s="7">
        <v>36500</v>
      </c>
      <c r="G82" s="7">
        <v>23381.69</v>
      </c>
      <c r="H82" s="24">
        <f t="shared" si="1"/>
        <v>0.6405942465753425</v>
      </c>
      <c r="I82" s="8"/>
      <c r="J82" s="8"/>
    </row>
    <row r="83" spans="2:10" ht="25.5" customHeight="1">
      <c r="B83" s="26"/>
      <c r="C83" s="4"/>
      <c r="D83" s="4" t="s">
        <v>42</v>
      </c>
      <c r="E83" s="5" t="s">
        <v>98</v>
      </c>
      <c r="F83" s="7">
        <v>12000</v>
      </c>
      <c r="G83" s="7">
        <v>4827.36</v>
      </c>
      <c r="H83" s="24">
        <f t="shared" si="1"/>
        <v>0.40227999999999997</v>
      </c>
      <c r="I83" s="8"/>
      <c r="J83" s="8"/>
    </row>
    <row r="84" spans="2:10" ht="16.5" customHeight="1">
      <c r="B84" s="26"/>
      <c r="C84" s="4"/>
      <c r="D84" s="4" t="s">
        <v>47</v>
      </c>
      <c r="E84" s="5" t="s">
        <v>48</v>
      </c>
      <c r="F84" s="7">
        <v>4000</v>
      </c>
      <c r="G84" s="7">
        <v>405</v>
      </c>
      <c r="H84" s="24">
        <f t="shared" si="1"/>
        <v>0.10125</v>
      </c>
      <c r="I84" s="8"/>
      <c r="J84" s="8"/>
    </row>
    <row r="85" spans="2:10" ht="16.5" customHeight="1">
      <c r="B85" s="26"/>
      <c r="C85" s="4"/>
      <c r="D85" s="4" t="s">
        <v>18</v>
      </c>
      <c r="E85" s="5" t="s">
        <v>19</v>
      </c>
      <c r="F85" s="7">
        <v>11000</v>
      </c>
      <c r="G85" s="7">
        <v>6811.8</v>
      </c>
      <c r="H85" s="24">
        <f t="shared" si="1"/>
        <v>0.6192545454545455</v>
      </c>
      <c r="I85" s="8"/>
      <c r="J85" s="8"/>
    </row>
    <row r="86" spans="2:10" ht="16.5" customHeight="1">
      <c r="B86" s="26"/>
      <c r="C86" s="4"/>
      <c r="D86" s="4" t="s">
        <v>49</v>
      </c>
      <c r="E86" s="5" t="s">
        <v>50</v>
      </c>
      <c r="F86" s="7">
        <v>3000</v>
      </c>
      <c r="G86" s="7">
        <v>2442.46</v>
      </c>
      <c r="H86" s="24">
        <f t="shared" si="1"/>
        <v>0.8141533333333334</v>
      </c>
      <c r="I86" s="8"/>
      <c r="J86" s="8"/>
    </row>
    <row r="87" spans="2:10" ht="16.5" customHeight="1">
      <c r="B87" s="26"/>
      <c r="C87" s="4"/>
      <c r="D87" s="21" t="s">
        <v>20</v>
      </c>
      <c r="E87" s="17" t="s">
        <v>21</v>
      </c>
      <c r="F87" s="7">
        <v>16000</v>
      </c>
      <c r="G87" s="7">
        <v>7910</v>
      </c>
      <c r="H87" s="24">
        <f t="shared" si="1"/>
        <v>0.494375</v>
      </c>
      <c r="I87" s="8"/>
      <c r="J87" s="8"/>
    </row>
    <row r="88" spans="2:10" ht="16.5" customHeight="1">
      <c r="B88" s="26"/>
      <c r="C88" s="4"/>
      <c r="D88" s="21" t="s">
        <v>126</v>
      </c>
      <c r="E88" s="17" t="s">
        <v>135</v>
      </c>
      <c r="F88" s="7">
        <v>370.04</v>
      </c>
      <c r="G88" s="7">
        <v>370.04</v>
      </c>
      <c r="H88" s="24">
        <f t="shared" si="1"/>
        <v>1</v>
      </c>
      <c r="I88" s="8"/>
      <c r="J88" s="8"/>
    </row>
    <row r="89" spans="2:10" ht="16.5" customHeight="1">
      <c r="B89" s="26"/>
      <c r="C89" s="4"/>
      <c r="D89" s="4" t="s">
        <v>83</v>
      </c>
      <c r="E89" s="5" t="s">
        <v>84</v>
      </c>
      <c r="F89" s="7">
        <v>4629.96</v>
      </c>
      <c r="G89" s="7">
        <v>2232</v>
      </c>
      <c r="H89" s="24">
        <f t="shared" si="1"/>
        <v>0.48207759894253943</v>
      </c>
      <c r="I89" s="8"/>
      <c r="J89" s="8"/>
    </row>
    <row r="90" spans="2:10" ht="16.5" customHeight="1">
      <c r="B90" s="26"/>
      <c r="C90" s="4"/>
      <c r="D90" s="4" t="s">
        <v>53</v>
      </c>
      <c r="E90" s="5" t="s">
        <v>144</v>
      </c>
      <c r="F90" s="7">
        <v>3000</v>
      </c>
      <c r="G90" s="7">
        <v>800</v>
      </c>
      <c r="H90" s="24">
        <f t="shared" si="1"/>
        <v>0.26666666666666666</v>
      </c>
      <c r="I90" s="8"/>
      <c r="J90" s="8"/>
    </row>
    <row r="91" spans="1:168" s="10" customFormat="1" ht="16.5" customHeight="1">
      <c r="A91" s="9"/>
      <c r="B91" s="40" t="s">
        <v>112</v>
      </c>
      <c r="C91" s="41"/>
      <c r="D91" s="41"/>
      <c r="E91" s="42" t="s">
        <v>113</v>
      </c>
      <c r="F91" s="43">
        <f>F92</f>
        <v>125208</v>
      </c>
      <c r="G91" s="43">
        <f>G92</f>
        <v>57400.78999999999</v>
      </c>
      <c r="H91" s="44">
        <f t="shared" si="1"/>
        <v>0.45844347006581043</v>
      </c>
      <c r="I91" s="12"/>
      <c r="J91" s="1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</row>
    <row r="92" spans="1:168" s="11" customFormat="1" ht="16.5" customHeight="1">
      <c r="A92" s="9"/>
      <c r="B92" s="26"/>
      <c r="C92" s="50" t="s">
        <v>114</v>
      </c>
      <c r="D92" s="50"/>
      <c r="E92" s="51" t="s">
        <v>115</v>
      </c>
      <c r="F92" s="52">
        <f>F93+F94+F95+F96+F97+F98+F99</f>
        <v>125208</v>
      </c>
      <c r="G92" s="52">
        <f>G93+G94+G95+G96+G97+G98+G99</f>
        <v>57400.78999999999</v>
      </c>
      <c r="H92" s="49">
        <f t="shared" si="1"/>
        <v>0.45844347006581043</v>
      </c>
      <c r="I92" s="12"/>
      <c r="J92" s="1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</row>
    <row r="93" spans="2:10" ht="46.5" customHeight="1">
      <c r="B93" s="26"/>
      <c r="C93" s="4"/>
      <c r="D93" s="4" t="s">
        <v>116</v>
      </c>
      <c r="E93" s="17" t="s">
        <v>134</v>
      </c>
      <c r="F93" s="7">
        <v>60725.88</v>
      </c>
      <c r="G93" s="7">
        <v>30362.94</v>
      </c>
      <c r="H93" s="24">
        <f t="shared" si="1"/>
        <v>0.5</v>
      </c>
      <c r="I93" s="8"/>
      <c r="J93" s="8"/>
    </row>
    <row r="94" spans="2:10" ht="16.5" customHeight="1">
      <c r="B94" s="26"/>
      <c r="C94" s="4"/>
      <c r="D94" s="4" t="s">
        <v>30</v>
      </c>
      <c r="E94" s="17" t="s">
        <v>31</v>
      </c>
      <c r="F94" s="7">
        <v>1800.01</v>
      </c>
      <c r="G94" s="7">
        <v>900</v>
      </c>
      <c r="H94" s="24">
        <f t="shared" si="1"/>
        <v>0.49999722223765425</v>
      </c>
      <c r="I94" s="8"/>
      <c r="J94" s="8"/>
    </row>
    <row r="95" spans="2:10" ht="16.5" customHeight="1">
      <c r="B95" s="26"/>
      <c r="C95" s="4"/>
      <c r="D95" s="4" t="s">
        <v>36</v>
      </c>
      <c r="E95" s="17" t="s">
        <v>37</v>
      </c>
      <c r="F95" s="7">
        <v>2161.76</v>
      </c>
      <c r="G95" s="7">
        <v>931.06</v>
      </c>
      <c r="H95" s="24">
        <f t="shared" si="1"/>
        <v>0.43069535933683656</v>
      </c>
      <c r="I95" s="8"/>
      <c r="J95" s="8"/>
    </row>
    <row r="96" spans="2:10" ht="16.5" customHeight="1">
      <c r="B96" s="26"/>
      <c r="C96" s="4"/>
      <c r="D96" s="4" t="s">
        <v>38</v>
      </c>
      <c r="E96" s="17" t="s">
        <v>39</v>
      </c>
      <c r="F96" s="7">
        <v>44.15</v>
      </c>
      <c r="G96" s="7">
        <v>22.07</v>
      </c>
      <c r="H96" s="24">
        <f t="shared" si="1"/>
        <v>0.4998867497168743</v>
      </c>
      <c r="I96" s="8"/>
      <c r="J96" s="8"/>
    </row>
    <row r="97" spans="2:10" ht="16.5" customHeight="1">
      <c r="B97" s="26"/>
      <c r="C97" s="4"/>
      <c r="D97" s="4" t="s">
        <v>63</v>
      </c>
      <c r="E97" s="17" t="s">
        <v>109</v>
      </c>
      <c r="F97" s="7">
        <v>10246</v>
      </c>
      <c r="G97" s="7">
        <v>4303.32</v>
      </c>
      <c r="H97" s="24">
        <f t="shared" si="1"/>
        <v>0.42</v>
      </c>
      <c r="I97" s="8"/>
      <c r="J97" s="8"/>
    </row>
    <row r="98" spans="2:10" ht="16.5" customHeight="1">
      <c r="B98" s="26"/>
      <c r="C98" s="4"/>
      <c r="D98" s="4" t="s">
        <v>14</v>
      </c>
      <c r="E98" s="17" t="s">
        <v>15</v>
      </c>
      <c r="F98" s="7">
        <v>1200</v>
      </c>
      <c r="G98" s="7">
        <v>802.14</v>
      </c>
      <c r="H98" s="24">
        <f t="shared" si="1"/>
        <v>0.66845</v>
      </c>
      <c r="I98" s="8"/>
      <c r="J98" s="8"/>
    </row>
    <row r="99" spans="2:10" ht="16.5" customHeight="1">
      <c r="B99" s="26"/>
      <c r="C99" s="4"/>
      <c r="D99" s="4" t="s">
        <v>8</v>
      </c>
      <c r="E99" s="17" t="s">
        <v>9</v>
      </c>
      <c r="F99" s="7">
        <v>49030.2</v>
      </c>
      <c r="G99" s="7">
        <v>20079.26</v>
      </c>
      <c r="H99" s="24">
        <f t="shared" si="1"/>
        <v>0.40952841310049726</v>
      </c>
      <c r="I99" s="8"/>
      <c r="J99" s="8"/>
    </row>
    <row r="100" spans="2:10" ht="18" customHeight="1">
      <c r="B100" s="40" t="s">
        <v>101</v>
      </c>
      <c r="C100" s="41"/>
      <c r="D100" s="41"/>
      <c r="E100" s="42" t="s">
        <v>102</v>
      </c>
      <c r="F100" s="43">
        <f>F101+F104</f>
        <v>19852</v>
      </c>
      <c r="G100" s="43">
        <f>G101+G104</f>
        <v>8440.22</v>
      </c>
      <c r="H100" s="44">
        <f t="shared" si="1"/>
        <v>0.4251571630062462</v>
      </c>
      <c r="I100" s="8"/>
      <c r="J100" s="8"/>
    </row>
    <row r="101" spans="2:10" ht="21.75" customHeight="1">
      <c r="B101" s="25"/>
      <c r="C101" s="50" t="s">
        <v>103</v>
      </c>
      <c r="D101" s="53"/>
      <c r="E101" s="51" t="s">
        <v>104</v>
      </c>
      <c r="F101" s="48">
        <f>F102+F103</f>
        <v>14289</v>
      </c>
      <c r="G101" s="48">
        <f>G102</f>
        <v>6707.58</v>
      </c>
      <c r="H101" s="49">
        <f t="shared" si="1"/>
        <v>0.4694226327944573</v>
      </c>
      <c r="I101" s="8"/>
      <c r="J101" s="8"/>
    </row>
    <row r="102" spans="2:10" ht="35.25" customHeight="1">
      <c r="B102" s="26"/>
      <c r="C102" s="4"/>
      <c r="D102" s="21" t="s">
        <v>117</v>
      </c>
      <c r="E102" s="5" t="s">
        <v>118</v>
      </c>
      <c r="F102" s="7">
        <v>6707.58</v>
      </c>
      <c r="G102" s="7">
        <v>6707.58</v>
      </c>
      <c r="H102" s="24">
        <f t="shared" si="1"/>
        <v>1</v>
      </c>
      <c r="I102" s="8"/>
      <c r="J102" s="8"/>
    </row>
    <row r="103" spans="2:10" ht="20.25" customHeight="1">
      <c r="B103" s="26"/>
      <c r="C103" s="4"/>
      <c r="D103" s="21" t="s">
        <v>105</v>
      </c>
      <c r="E103" s="17" t="s">
        <v>119</v>
      </c>
      <c r="F103" s="7">
        <v>7581.42</v>
      </c>
      <c r="G103" s="7">
        <v>0</v>
      </c>
      <c r="H103" s="24">
        <f t="shared" si="1"/>
        <v>0</v>
      </c>
      <c r="I103" s="8"/>
      <c r="J103" s="8"/>
    </row>
    <row r="104" spans="2:10" ht="22.5" customHeight="1">
      <c r="B104" s="26"/>
      <c r="C104" s="50" t="s">
        <v>106</v>
      </c>
      <c r="D104" s="53"/>
      <c r="E104" s="51" t="s">
        <v>107</v>
      </c>
      <c r="F104" s="48">
        <f>F105+F106</f>
        <v>5563</v>
      </c>
      <c r="G104" s="48">
        <f>G105</f>
        <v>1732.64</v>
      </c>
      <c r="H104" s="49">
        <f t="shared" si="1"/>
        <v>0.3114578464857092</v>
      </c>
      <c r="I104" s="8"/>
      <c r="J104" s="8"/>
    </row>
    <row r="105" spans="2:10" ht="42" customHeight="1">
      <c r="B105" s="26"/>
      <c r="C105" s="4"/>
      <c r="D105" s="21" t="s">
        <v>117</v>
      </c>
      <c r="E105" s="5" t="s">
        <v>118</v>
      </c>
      <c r="F105" s="7">
        <v>1732.64</v>
      </c>
      <c r="G105" s="7">
        <v>1732.64</v>
      </c>
      <c r="H105" s="24">
        <f t="shared" si="1"/>
        <v>1</v>
      </c>
      <c r="I105" s="8"/>
      <c r="J105" s="8"/>
    </row>
    <row r="106" spans="2:10" ht="21" customHeight="1">
      <c r="B106" s="26"/>
      <c r="C106" s="4"/>
      <c r="D106" s="21" t="s">
        <v>105</v>
      </c>
      <c r="E106" s="17" t="s">
        <v>119</v>
      </c>
      <c r="F106" s="7">
        <v>3830.36</v>
      </c>
      <c r="G106" s="7">
        <v>0</v>
      </c>
      <c r="H106" s="24">
        <f t="shared" si="1"/>
        <v>0</v>
      </c>
      <c r="I106" s="8"/>
      <c r="J106" s="8"/>
    </row>
    <row r="107" spans="2:8" ht="16.5" customHeight="1">
      <c r="B107" s="40" t="s">
        <v>85</v>
      </c>
      <c r="C107" s="41"/>
      <c r="D107" s="41"/>
      <c r="E107" s="42" t="s">
        <v>86</v>
      </c>
      <c r="F107" s="43">
        <f>F108</f>
        <v>1367683</v>
      </c>
      <c r="G107" s="43">
        <f>G108</f>
        <v>670536</v>
      </c>
      <c r="H107" s="44">
        <f t="shared" si="1"/>
        <v>0.4902715029725455</v>
      </c>
    </row>
    <row r="108" spans="2:8" ht="30" customHeight="1">
      <c r="B108" s="25"/>
      <c r="C108" s="45" t="s">
        <v>87</v>
      </c>
      <c r="D108" s="46"/>
      <c r="E108" s="47" t="s">
        <v>88</v>
      </c>
      <c r="F108" s="48">
        <f>F109</f>
        <v>1367683</v>
      </c>
      <c r="G108" s="48">
        <f>G109</f>
        <v>670536</v>
      </c>
      <c r="H108" s="49">
        <f t="shared" si="1"/>
        <v>0.4902715029725455</v>
      </c>
    </row>
    <row r="109" spans="2:8" ht="16.5" customHeight="1">
      <c r="B109" s="26"/>
      <c r="C109" s="4"/>
      <c r="D109" s="4" t="s">
        <v>89</v>
      </c>
      <c r="E109" s="5" t="s">
        <v>90</v>
      </c>
      <c r="F109" s="7">
        <v>1367683</v>
      </c>
      <c r="G109" s="7">
        <v>670536</v>
      </c>
      <c r="H109" s="24">
        <f t="shared" si="1"/>
        <v>0.4902715029725455</v>
      </c>
    </row>
    <row r="110" spans="1:26" s="9" customFormat="1" ht="16.5" customHeight="1">
      <c r="A110"/>
      <c r="B110" s="40" t="s">
        <v>91</v>
      </c>
      <c r="C110" s="41"/>
      <c r="D110" s="41"/>
      <c r="E110" s="42" t="s">
        <v>92</v>
      </c>
      <c r="F110" s="43">
        <f>F111</f>
        <v>377410</v>
      </c>
      <c r="G110" s="43">
        <f>G111</f>
        <v>186520.01999999996</v>
      </c>
      <c r="H110" s="44">
        <f t="shared" si="1"/>
        <v>0.4942105932540207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8" ht="21.75" customHeight="1">
      <c r="B111" s="25"/>
      <c r="C111" s="50" t="s">
        <v>93</v>
      </c>
      <c r="D111" s="53"/>
      <c r="E111" s="51" t="s">
        <v>94</v>
      </c>
      <c r="F111" s="52">
        <f>F112+F113+F114+F115+F116+F117+F118+F119+F120+F121+F122+F123+F124+F125</f>
        <v>377410</v>
      </c>
      <c r="G111" s="52">
        <f>G112+G113+G114+G115+G116+G117+G118+G119+G120+G121+G122+G123+G124+G125</f>
        <v>186520.01999999996</v>
      </c>
      <c r="H111" s="49">
        <f t="shared" si="1"/>
        <v>0.4942105932540207</v>
      </c>
    </row>
    <row r="112" spans="2:10" ht="16.5" customHeight="1">
      <c r="B112" s="26"/>
      <c r="C112" s="4"/>
      <c r="D112" s="4" t="s">
        <v>30</v>
      </c>
      <c r="E112" s="5" t="s">
        <v>31</v>
      </c>
      <c r="F112" s="7">
        <v>261268.23</v>
      </c>
      <c r="G112" s="7">
        <v>119749.67</v>
      </c>
      <c r="H112" s="24">
        <f t="shared" si="1"/>
        <v>0.45833995966520685</v>
      </c>
      <c r="I112" s="8"/>
      <c r="J112" s="8"/>
    </row>
    <row r="113" spans="2:10" ht="16.5" customHeight="1">
      <c r="B113" s="26"/>
      <c r="C113" s="4"/>
      <c r="D113" s="4" t="s">
        <v>34</v>
      </c>
      <c r="E113" s="5" t="s">
        <v>35</v>
      </c>
      <c r="F113" s="7">
        <v>17190.63</v>
      </c>
      <c r="G113" s="7">
        <v>17190.63</v>
      </c>
      <c r="H113" s="24">
        <f t="shared" si="1"/>
        <v>1</v>
      </c>
      <c r="I113" s="8"/>
      <c r="J113" s="8"/>
    </row>
    <row r="114" spans="2:10" ht="16.5" customHeight="1">
      <c r="B114" s="26"/>
      <c r="C114" s="4"/>
      <c r="D114" s="4" t="s">
        <v>36</v>
      </c>
      <c r="E114" s="5" t="s">
        <v>37</v>
      </c>
      <c r="F114" s="7">
        <v>47479.2</v>
      </c>
      <c r="G114" s="7">
        <v>23909.74</v>
      </c>
      <c r="H114" s="24">
        <f t="shared" si="1"/>
        <v>0.5035834639168311</v>
      </c>
      <c r="I114" s="8"/>
      <c r="J114" s="8"/>
    </row>
    <row r="115" spans="2:10" ht="16.5" customHeight="1">
      <c r="B115" s="26"/>
      <c r="C115" s="4"/>
      <c r="D115" s="4" t="s">
        <v>38</v>
      </c>
      <c r="E115" s="5" t="s">
        <v>39</v>
      </c>
      <c r="F115" s="7">
        <v>6143.34</v>
      </c>
      <c r="G115" s="7">
        <v>2637.52</v>
      </c>
      <c r="H115" s="24">
        <f t="shared" si="1"/>
        <v>0.4293299735974242</v>
      </c>
      <c r="I115" s="8"/>
      <c r="J115" s="8"/>
    </row>
    <row r="116" spans="2:10" ht="16.5" customHeight="1">
      <c r="B116" s="26"/>
      <c r="C116" s="4"/>
      <c r="D116" s="21" t="s">
        <v>63</v>
      </c>
      <c r="E116" s="17" t="s">
        <v>64</v>
      </c>
      <c r="F116" s="7">
        <v>500</v>
      </c>
      <c r="G116" s="7">
        <v>0</v>
      </c>
      <c r="H116" s="24">
        <f t="shared" si="1"/>
        <v>0</v>
      </c>
      <c r="I116" s="8"/>
      <c r="J116" s="8"/>
    </row>
    <row r="117" spans="2:10" ht="16.5" customHeight="1">
      <c r="B117" s="26"/>
      <c r="C117" s="4"/>
      <c r="D117" s="21" t="s">
        <v>14</v>
      </c>
      <c r="E117" s="5" t="s">
        <v>15</v>
      </c>
      <c r="F117" s="7">
        <v>7907.6</v>
      </c>
      <c r="G117" s="7">
        <v>4988.97</v>
      </c>
      <c r="H117" s="24">
        <f t="shared" si="1"/>
        <v>0.6309082401740098</v>
      </c>
      <c r="I117" s="8"/>
      <c r="J117" s="8"/>
    </row>
    <row r="118" spans="2:10" ht="16.5" customHeight="1">
      <c r="B118" s="26"/>
      <c r="C118" s="4"/>
      <c r="D118" s="4" t="s">
        <v>96</v>
      </c>
      <c r="E118" s="17" t="s">
        <v>97</v>
      </c>
      <c r="F118" s="7">
        <v>2000</v>
      </c>
      <c r="G118" s="7">
        <v>288.26</v>
      </c>
      <c r="H118" s="24">
        <f t="shared" si="1"/>
        <v>0.14413</v>
      </c>
      <c r="I118" s="8"/>
      <c r="J118" s="8"/>
    </row>
    <row r="119" spans="2:10" ht="16.5" customHeight="1">
      <c r="B119" s="26"/>
      <c r="C119" s="4"/>
      <c r="D119" s="4" t="s">
        <v>16</v>
      </c>
      <c r="E119" s="5" t="s">
        <v>17</v>
      </c>
      <c r="F119" s="7">
        <v>12920</v>
      </c>
      <c r="G119" s="7">
        <v>7637.82</v>
      </c>
      <c r="H119" s="24">
        <f t="shared" si="1"/>
        <v>0.5911625386996904</v>
      </c>
      <c r="I119" s="8"/>
      <c r="J119" s="8"/>
    </row>
    <row r="120" spans="2:10" ht="16.5" customHeight="1">
      <c r="B120" s="26"/>
      <c r="C120" s="4"/>
      <c r="D120" s="4" t="s">
        <v>40</v>
      </c>
      <c r="E120" s="5" t="s">
        <v>41</v>
      </c>
      <c r="F120" s="7">
        <v>170</v>
      </c>
      <c r="G120" s="7">
        <v>80</v>
      </c>
      <c r="H120" s="24">
        <f t="shared" si="1"/>
        <v>0.47058823529411764</v>
      </c>
      <c r="I120" s="8"/>
      <c r="J120" s="8"/>
    </row>
    <row r="121" spans="2:10" ht="16.5" customHeight="1">
      <c r="B121" s="26"/>
      <c r="C121" s="4"/>
      <c r="D121" s="4" t="s">
        <v>8</v>
      </c>
      <c r="E121" s="5" t="s">
        <v>9</v>
      </c>
      <c r="F121" s="7">
        <v>7660</v>
      </c>
      <c r="G121" s="7">
        <v>3092.36</v>
      </c>
      <c r="H121" s="24">
        <f t="shared" si="1"/>
        <v>0.4037023498694517</v>
      </c>
      <c r="I121" s="8"/>
      <c r="J121" s="8"/>
    </row>
    <row r="122" spans="2:10" ht="19.5" customHeight="1">
      <c r="B122" s="26"/>
      <c r="C122" s="4"/>
      <c r="D122" s="21" t="s">
        <v>42</v>
      </c>
      <c r="E122" s="17" t="s">
        <v>108</v>
      </c>
      <c r="F122" s="7">
        <v>1320</v>
      </c>
      <c r="G122" s="7">
        <v>271.8</v>
      </c>
      <c r="H122" s="24">
        <f t="shared" si="1"/>
        <v>0.20590909090909093</v>
      </c>
      <c r="I122" s="8"/>
      <c r="J122" s="8"/>
    </row>
    <row r="123" spans="2:10" ht="16.5" customHeight="1">
      <c r="B123" s="26"/>
      <c r="C123" s="4"/>
      <c r="D123" s="4" t="s">
        <v>47</v>
      </c>
      <c r="E123" s="5" t="s">
        <v>48</v>
      </c>
      <c r="F123" s="7">
        <v>500</v>
      </c>
      <c r="G123" s="7">
        <v>15</v>
      </c>
      <c r="H123" s="24">
        <f t="shared" si="1"/>
        <v>0.03</v>
      </c>
      <c r="I123" s="8"/>
      <c r="J123" s="8"/>
    </row>
    <row r="124" spans="2:10" ht="16.5" customHeight="1">
      <c r="B124" s="26"/>
      <c r="C124" s="22"/>
      <c r="D124" s="4" t="s">
        <v>49</v>
      </c>
      <c r="E124" s="5" t="s">
        <v>50</v>
      </c>
      <c r="F124" s="6">
        <v>8596</v>
      </c>
      <c r="G124" s="7">
        <v>5948.25</v>
      </c>
      <c r="H124" s="24">
        <f t="shared" si="1"/>
        <v>0.6919788273615635</v>
      </c>
      <c r="I124" s="8"/>
      <c r="J124" s="8"/>
    </row>
    <row r="125" spans="2:10" ht="16.5" customHeight="1">
      <c r="B125" s="26"/>
      <c r="C125" s="4"/>
      <c r="D125" s="4" t="s">
        <v>53</v>
      </c>
      <c r="E125" s="5" t="s">
        <v>54</v>
      </c>
      <c r="F125" s="7">
        <v>3755</v>
      </c>
      <c r="G125" s="7">
        <v>710</v>
      </c>
      <c r="H125" s="24">
        <f t="shared" si="1"/>
        <v>0.18908122503328895</v>
      </c>
      <c r="I125" s="8"/>
      <c r="J125" s="8"/>
    </row>
    <row r="126" spans="2:10" ht="16.5" customHeight="1">
      <c r="B126" s="40" t="s">
        <v>127</v>
      </c>
      <c r="C126" s="41"/>
      <c r="D126" s="41"/>
      <c r="E126" s="42" t="s">
        <v>136</v>
      </c>
      <c r="F126" s="43">
        <f>F127</f>
        <v>23100</v>
      </c>
      <c r="G126" s="43">
        <f>G128</f>
        <v>12600</v>
      </c>
      <c r="H126" s="44">
        <f t="shared" si="1"/>
        <v>0.5454545454545454</v>
      </c>
      <c r="I126" s="8"/>
      <c r="J126" s="8"/>
    </row>
    <row r="127" spans="2:10" ht="21.75" customHeight="1">
      <c r="B127" s="27"/>
      <c r="C127" s="45" t="s">
        <v>128</v>
      </c>
      <c r="D127" s="45"/>
      <c r="E127" s="47" t="s">
        <v>137</v>
      </c>
      <c r="F127" s="48">
        <f>F128</f>
        <v>23100</v>
      </c>
      <c r="G127" s="48">
        <f>G128</f>
        <v>12600</v>
      </c>
      <c r="H127" s="49">
        <f t="shared" si="1"/>
        <v>0.5454545454545454</v>
      </c>
      <c r="I127" s="8"/>
      <c r="J127" s="8"/>
    </row>
    <row r="128" spans="2:10" ht="16.5" customHeight="1">
      <c r="B128" s="27"/>
      <c r="C128" s="4"/>
      <c r="D128" s="4" t="s">
        <v>120</v>
      </c>
      <c r="E128" s="5" t="s">
        <v>138</v>
      </c>
      <c r="F128" s="7">
        <v>23100</v>
      </c>
      <c r="G128" s="7">
        <v>12600</v>
      </c>
      <c r="H128" s="24">
        <f t="shared" si="1"/>
        <v>0.5454545454545454</v>
      </c>
      <c r="I128" s="8"/>
      <c r="J128" s="8"/>
    </row>
    <row r="129" spans="2:10" ht="16.5" customHeight="1">
      <c r="B129" s="40" t="s">
        <v>129</v>
      </c>
      <c r="C129" s="41"/>
      <c r="D129" s="41"/>
      <c r="E129" s="42" t="s">
        <v>139</v>
      </c>
      <c r="F129" s="43">
        <f>F130</f>
        <v>377849.00000000006</v>
      </c>
      <c r="G129" s="43">
        <f>G130</f>
        <v>210189.74</v>
      </c>
      <c r="H129" s="44">
        <f t="shared" si="1"/>
        <v>0.55627973079193</v>
      </c>
      <c r="I129" s="8"/>
      <c r="J129" s="8"/>
    </row>
    <row r="130" spans="2:10" ht="21.75" customHeight="1">
      <c r="B130" s="27"/>
      <c r="C130" s="45" t="s">
        <v>130</v>
      </c>
      <c r="D130" s="45"/>
      <c r="E130" s="47" t="s">
        <v>140</v>
      </c>
      <c r="F130" s="48">
        <f>F131+F132+F133+F134+F135</f>
        <v>377849.00000000006</v>
      </c>
      <c r="G130" s="48">
        <f>G131+G132+G133+G134+G135</f>
        <v>210189.74</v>
      </c>
      <c r="H130" s="49">
        <f t="shared" si="1"/>
        <v>0.55627973079193</v>
      </c>
      <c r="I130" s="8"/>
      <c r="J130" s="8"/>
    </row>
    <row r="131" spans="2:10" ht="16.5" customHeight="1">
      <c r="B131" s="27"/>
      <c r="C131" s="23"/>
      <c r="D131" s="4" t="s">
        <v>120</v>
      </c>
      <c r="E131" s="5" t="s">
        <v>138</v>
      </c>
      <c r="F131" s="7">
        <v>373671.33</v>
      </c>
      <c r="G131" s="7">
        <v>208108.66</v>
      </c>
      <c r="H131" s="24">
        <f t="shared" si="1"/>
        <v>0.5569296954090645</v>
      </c>
      <c r="I131" s="8"/>
      <c r="J131" s="8"/>
    </row>
    <row r="132" spans="2:10" ht="16.5" customHeight="1">
      <c r="B132" s="27"/>
      <c r="C132" s="23"/>
      <c r="D132" s="4" t="s">
        <v>30</v>
      </c>
      <c r="E132" s="5" t="s">
        <v>31</v>
      </c>
      <c r="F132" s="7">
        <v>2866.67</v>
      </c>
      <c r="G132" s="7">
        <v>1366.67</v>
      </c>
      <c r="H132" s="24">
        <f t="shared" si="1"/>
        <v>0.4767447944827971</v>
      </c>
      <c r="I132" s="8"/>
      <c r="J132" s="8"/>
    </row>
    <row r="133" spans="2:10" ht="16.5" customHeight="1">
      <c r="B133" s="27"/>
      <c r="C133" s="23"/>
      <c r="D133" s="4" t="s">
        <v>36</v>
      </c>
      <c r="E133" s="5" t="s">
        <v>37</v>
      </c>
      <c r="F133" s="7">
        <v>500.51</v>
      </c>
      <c r="G133" s="7">
        <v>238.61</v>
      </c>
      <c r="H133" s="24">
        <f t="shared" si="1"/>
        <v>0.4767337315937744</v>
      </c>
      <c r="I133" s="8"/>
      <c r="J133" s="8"/>
    </row>
    <row r="134" spans="2:10" ht="16.5" customHeight="1">
      <c r="B134" s="27"/>
      <c r="C134" s="23"/>
      <c r="D134" s="4" t="s">
        <v>38</v>
      </c>
      <c r="E134" s="5" t="s">
        <v>39</v>
      </c>
      <c r="F134" s="7">
        <v>70.28</v>
      </c>
      <c r="G134" s="7">
        <v>33.5</v>
      </c>
      <c r="H134" s="24">
        <f t="shared" si="1"/>
        <v>0.47666476949345477</v>
      </c>
      <c r="I134" s="8"/>
      <c r="J134" s="8"/>
    </row>
    <row r="135" spans="2:10" ht="16.5" customHeight="1">
      <c r="B135" s="27"/>
      <c r="C135" s="23"/>
      <c r="D135" s="4" t="s">
        <v>14</v>
      </c>
      <c r="E135" s="5" t="s">
        <v>141</v>
      </c>
      <c r="F135" s="7">
        <v>740.21</v>
      </c>
      <c r="G135" s="7">
        <v>442.3</v>
      </c>
      <c r="H135" s="24">
        <f>G135/F135</f>
        <v>0.5975331324894286</v>
      </c>
      <c r="I135" s="8"/>
      <c r="J135" s="8"/>
    </row>
    <row r="136" spans="2:10" ht="16.5" customHeight="1" thickBot="1">
      <c r="B136" s="31" t="s">
        <v>131</v>
      </c>
      <c r="C136" s="32"/>
      <c r="D136" s="32"/>
      <c r="E136" s="32"/>
      <c r="F136" s="33">
        <f>F6+F9+F25+F51+F63+F91+F100+F107+F110+F126+F129</f>
        <v>6367110</v>
      </c>
      <c r="G136" s="33">
        <f>G6+G9+G25+G51+G63+G100+G91+G107+G110+G126+G129</f>
        <v>3176195.1330000004</v>
      </c>
      <c r="H136" s="34">
        <f>G136/F136</f>
        <v>0.4988440804383779</v>
      </c>
      <c r="I136" s="8"/>
      <c r="J136" s="8"/>
    </row>
  </sheetData>
  <sheetProtection/>
  <mergeCells count="6">
    <mergeCell ref="B136:E136"/>
    <mergeCell ref="B2:H2"/>
    <mergeCell ref="B3:G3"/>
    <mergeCell ref="B127:B128"/>
    <mergeCell ref="B130:B135"/>
    <mergeCell ref="C131:C13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 z &amp;N</oddFooter>
  </headerFooter>
  <rowBreaks count="1" manualBreakCount="1"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2017-08-17T11:06:46Z</cp:lastPrinted>
  <dcterms:created xsi:type="dcterms:W3CDTF">2012-07-25T11:09:37Z</dcterms:created>
  <dcterms:modified xsi:type="dcterms:W3CDTF">2017-08-17T13:07:49Z</dcterms:modified>
  <cp:category/>
  <cp:version/>
  <cp:contentType/>
  <cp:contentStatus/>
</cp:coreProperties>
</file>